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24226"/>
  <mc:AlternateContent xmlns:mc="http://schemas.openxmlformats.org/markup-compatibility/2006">
    <mc:Choice Requires="x15">
      <x15ac:absPath xmlns:x15ac="http://schemas.microsoft.com/office/spreadsheetml/2010/11/ac" url="C:\Users\dimelza.mendoza\Documents\BACKUP  DIMELZA 2017\Dimelza Mendoza Rueda\SIG\Plan de Gestión\2017\"/>
    </mc:Choice>
  </mc:AlternateContent>
  <bookViews>
    <workbookView xWindow="0" yWindow="0" windowWidth="21600" windowHeight="9210" tabRatio="847"/>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PROCESO'!$A$15:$BB$72</definedName>
    <definedName name="_xlnm.Print_Area" localSheetId="0">'PLAN GESTION POR PROCESO'!$A$1:$BB$78</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[1]Hoja2!$C$6:$C$9</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71027" concurrentCalc="0"/>
</workbook>
</file>

<file path=xl/calcChain.xml><?xml version="1.0" encoding="utf-8"?>
<calcChain xmlns="http://schemas.openxmlformats.org/spreadsheetml/2006/main">
  <c r="AA40" i="1" l="1"/>
  <c r="AA37" i="1"/>
  <c r="AA54" i="1"/>
  <c r="AC54" i="1"/>
  <c r="AB48" i="1"/>
  <c r="AA48" i="1"/>
  <c r="AC48" i="1"/>
  <c r="AB47" i="1"/>
  <c r="AA47" i="1"/>
  <c r="AC47" i="1"/>
  <c r="AB46" i="1"/>
  <c r="AA46" i="1"/>
  <c r="AC46" i="1"/>
  <c r="Z60" i="1"/>
  <c r="AA60" i="1"/>
  <c r="AC60" i="1"/>
  <c r="AF60" i="1"/>
  <c r="AG60" i="1"/>
  <c r="AI60" i="1"/>
  <c r="AL60" i="1"/>
  <c r="AM60" i="1"/>
  <c r="AO60" i="1"/>
  <c r="AR60" i="1"/>
  <c r="AS60" i="1"/>
  <c r="AU60" i="1"/>
  <c r="AX60" i="1"/>
  <c r="AY60" i="1"/>
  <c r="AZ60" i="1"/>
  <c r="Z61" i="1"/>
  <c r="AA61" i="1"/>
  <c r="AC61" i="1"/>
  <c r="AF61" i="1"/>
  <c r="AG61" i="1"/>
  <c r="AI61" i="1"/>
  <c r="AL61" i="1"/>
  <c r="AM61" i="1"/>
  <c r="AO61" i="1"/>
  <c r="AR61" i="1"/>
  <c r="AS61" i="1"/>
  <c r="AU61" i="1"/>
  <c r="AX61" i="1"/>
  <c r="AY61" i="1"/>
  <c r="AZ61" i="1"/>
  <c r="AZ57" i="1"/>
  <c r="AY57" i="1"/>
  <c r="AS57" i="1"/>
  <c r="AU57" i="1"/>
  <c r="AM57" i="1"/>
  <c r="AO57" i="1"/>
  <c r="AG57" i="1"/>
  <c r="AI57" i="1"/>
  <c r="AA57" i="1"/>
  <c r="AC57" i="1"/>
  <c r="Z53" i="1"/>
  <c r="AA53" i="1"/>
  <c r="AC53" i="1"/>
  <c r="AF53" i="1"/>
  <c r="AG53" i="1"/>
  <c r="AI53" i="1"/>
  <c r="AL53" i="1"/>
  <c r="AM53" i="1"/>
  <c r="AO53" i="1"/>
  <c r="AR53" i="1"/>
  <c r="AS53" i="1"/>
  <c r="AU53" i="1"/>
  <c r="AX53" i="1"/>
  <c r="AY53" i="1"/>
  <c r="AZ53" i="1"/>
  <c r="Z54" i="1"/>
  <c r="AF54" i="1"/>
  <c r="AG54" i="1"/>
  <c r="AI54" i="1"/>
  <c r="AL54" i="1"/>
  <c r="AM54" i="1"/>
  <c r="AO54" i="1"/>
  <c r="AR54" i="1"/>
  <c r="AS54" i="1"/>
  <c r="AU54" i="1"/>
  <c r="AX54" i="1"/>
  <c r="AY54" i="1"/>
  <c r="AZ54" i="1"/>
  <c r="Z55" i="1"/>
  <c r="AA55" i="1"/>
  <c r="AC55" i="1"/>
  <c r="AF55" i="1"/>
  <c r="AG55" i="1"/>
  <c r="AI55" i="1"/>
  <c r="AL55" i="1"/>
  <c r="AM55" i="1"/>
  <c r="AO55" i="1"/>
  <c r="AR55" i="1"/>
  <c r="AS55" i="1"/>
  <c r="AU55" i="1"/>
  <c r="AX55" i="1"/>
  <c r="AY55" i="1"/>
  <c r="AZ55" i="1"/>
  <c r="AX57" i="1"/>
  <c r="AR57" i="1"/>
  <c r="AL57" i="1"/>
  <c r="AF57" i="1"/>
  <c r="Z57" i="1"/>
  <c r="Z47" i="1"/>
  <c r="AF47" i="1"/>
  <c r="AG47" i="1"/>
  <c r="AI47" i="1"/>
  <c r="AL47" i="1"/>
  <c r="AM47" i="1"/>
  <c r="AO47" i="1"/>
  <c r="AR47" i="1"/>
  <c r="AS47" i="1"/>
  <c r="AU47" i="1"/>
  <c r="AX47" i="1"/>
  <c r="AY47" i="1"/>
  <c r="AZ47" i="1"/>
  <c r="E72" i="1"/>
  <c r="Z52" i="1"/>
  <c r="AA52" i="1"/>
  <c r="AC52" i="1"/>
  <c r="AF52" i="1"/>
  <c r="AG52" i="1"/>
  <c r="AI52" i="1"/>
  <c r="AL52" i="1"/>
  <c r="AM52" i="1"/>
  <c r="AO52" i="1"/>
  <c r="AR52" i="1"/>
  <c r="AS52" i="1"/>
  <c r="AU52" i="1"/>
  <c r="AX52" i="1"/>
  <c r="AY52" i="1"/>
  <c r="AZ52" i="1"/>
  <c r="Z18" i="1"/>
  <c r="AA18" i="1"/>
  <c r="AC18" i="1"/>
  <c r="AF18" i="1"/>
  <c r="AG18" i="1"/>
  <c r="AI18" i="1"/>
  <c r="AL18" i="1"/>
  <c r="AM18" i="1"/>
  <c r="AO18" i="1"/>
  <c r="AR18" i="1"/>
  <c r="AS18" i="1"/>
  <c r="AU18" i="1"/>
  <c r="AX18" i="1"/>
  <c r="AY18" i="1"/>
  <c r="AZ18" i="1"/>
  <c r="Z19" i="1"/>
  <c r="AA19" i="1"/>
  <c r="AC19" i="1"/>
  <c r="AF19" i="1"/>
  <c r="AG19" i="1"/>
  <c r="AI19" i="1"/>
  <c r="AL19" i="1"/>
  <c r="AM19" i="1"/>
  <c r="AO19" i="1"/>
  <c r="AR19" i="1"/>
  <c r="AS19" i="1"/>
  <c r="AU19" i="1"/>
  <c r="AX19" i="1"/>
  <c r="AY19" i="1"/>
  <c r="AZ19" i="1"/>
  <c r="Z21" i="1"/>
  <c r="AA21" i="1"/>
  <c r="AC21" i="1"/>
  <c r="AF21" i="1"/>
  <c r="AG21" i="1"/>
  <c r="AI21" i="1"/>
  <c r="AL21" i="1"/>
  <c r="AM21" i="1"/>
  <c r="AO21" i="1"/>
  <c r="AR21" i="1"/>
  <c r="AS21" i="1"/>
  <c r="AU21" i="1"/>
  <c r="AX21" i="1"/>
  <c r="AY21" i="1"/>
  <c r="AZ21" i="1"/>
  <c r="Z22" i="1"/>
  <c r="AA22" i="1"/>
  <c r="AC22" i="1"/>
  <c r="AF22" i="1"/>
  <c r="AG22" i="1"/>
  <c r="AI22" i="1"/>
  <c r="AL22" i="1"/>
  <c r="AM22" i="1"/>
  <c r="AO22" i="1"/>
  <c r="AR22" i="1"/>
  <c r="AS22" i="1"/>
  <c r="AU22" i="1"/>
  <c r="AX22" i="1"/>
  <c r="AY22" i="1"/>
  <c r="AZ22" i="1"/>
  <c r="Z24" i="1"/>
  <c r="AA24" i="1"/>
  <c r="AC24" i="1"/>
  <c r="AF24" i="1"/>
  <c r="AG24" i="1"/>
  <c r="AI24" i="1"/>
  <c r="AL24" i="1"/>
  <c r="AM24" i="1"/>
  <c r="AO24" i="1"/>
  <c r="AR24" i="1"/>
  <c r="AS24" i="1"/>
  <c r="AU24" i="1"/>
  <c r="AX24" i="1"/>
  <c r="AY24" i="1"/>
  <c r="AZ24" i="1"/>
  <c r="Z25" i="1"/>
  <c r="AA25" i="1"/>
  <c r="AC25" i="1"/>
  <c r="AF25" i="1"/>
  <c r="AG25" i="1"/>
  <c r="AI25" i="1"/>
  <c r="AL25" i="1"/>
  <c r="AM25" i="1"/>
  <c r="AO25" i="1"/>
  <c r="AR25" i="1"/>
  <c r="AS25" i="1"/>
  <c r="AU25" i="1"/>
  <c r="AX25" i="1"/>
  <c r="AY25" i="1"/>
  <c r="AZ25" i="1"/>
  <c r="Z26" i="1"/>
  <c r="AA26" i="1"/>
  <c r="AC26" i="1"/>
  <c r="AF26" i="1"/>
  <c r="AG26" i="1"/>
  <c r="AI26" i="1"/>
  <c r="AL26" i="1"/>
  <c r="AM26" i="1"/>
  <c r="AO26" i="1"/>
  <c r="AR26" i="1"/>
  <c r="AS26" i="1"/>
  <c r="AU26" i="1"/>
  <c r="AX26" i="1"/>
  <c r="AY26" i="1"/>
  <c r="AZ26" i="1"/>
  <c r="Z28" i="1"/>
  <c r="AA28" i="1"/>
  <c r="AC28" i="1"/>
  <c r="AF28" i="1"/>
  <c r="AG28" i="1"/>
  <c r="AI28" i="1"/>
  <c r="AL28" i="1"/>
  <c r="AM28" i="1"/>
  <c r="AO28" i="1"/>
  <c r="AR28" i="1"/>
  <c r="AS28" i="1"/>
  <c r="AU28" i="1"/>
  <c r="AX28" i="1"/>
  <c r="AY28" i="1"/>
  <c r="AZ28" i="1"/>
  <c r="Z29" i="1"/>
  <c r="AA29" i="1"/>
  <c r="AC29" i="1"/>
  <c r="AF29" i="1"/>
  <c r="AG29" i="1"/>
  <c r="AI29" i="1"/>
  <c r="AL29" i="1"/>
  <c r="AM29" i="1"/>
  <c r="AO29" i="1"/>
  <c r="AR29" i="1"/>
  <c r="AS29" i="1"/>
  <c r="AU29" i="1"/>
  <c r="AX29" i="1"/>
  <c r="AY29" i="1"/>
  <c r="AZ29" i="1"/>
  <c r="Z30" i="1"/>
  <c r="AA30" i="1"/>
  <c r="AC30" i="1"/>
  <c r="AF30" i="1"/>
  <c r="AG30" i="1"/>
  <c r="AI30" i="1"/>
  <c r="AL30" i="1"/>
  <c r="AM30" i="1"/>
  <c r="AO30" i="1"/>
  <c r="AR30" i="1"/>
  <c r="AS30" i="1"/>
  <c r="AU30" i="1"/>
  <c r="AX30" i="1"/>
  <c r="AY30" i="1"/>
  <c r="AZ30" i="1"/>
  <c r="Z31" i="1"/>
  <c r="AA31" i="1"/>
  <c r="AC31" i="1"/>
  <c r="AF31" i="1"/>
  <c r="AG31" i="1"/>
  <c r="AI31" i="1"/>
  <c r="AL31" i="1"/>
  <c r="AM31" i="1"/>
  <c r="AO31" i="1"/>
  <c r="AR31" i="1"/>
  <c r="AS31" i="1"/>
  <c r="AU31" i="1"/>
  <c r="AX31" i="1"/>
  <c r="AY31" i="1"/>
  <c r="AZ31" i="1"/>
  <c r="Z32" i="1"/>
  <c r="AA32" i="1"/>
  <c r="AC32" i="1"/>
  <c r="AF32" i="1"/>
  <c r="AG32" i="1"/>
  <c r="AI32" i="1"/>
  <c r="AL32" i="1"/>
  <c r="AM32" i="1"/>
  <c r="AO32" i="1"/>
  <c r="AR32" i="1"/>
  <c r="AS32" i="1"/>
  <c r="AU32" i="1"/>
  <c r="AX32" i="1"/>
  <c r="AY32" i="1"/>
  <c r="AZ32" i="1"/>
  <c r="Z34" i="1"/>
  <c r="AA34" i="1"/>
  <c r="AC34" i="1"/>
  <c r="AF34" i="1"/>
  <c r="AG34" i="1"/>
  <c r="AI34" i="1"/>
  <c r="AL34" i="1"/>
  <c r="AM34" i="1"/>
  <c r="AO34" i="1"/>
  <c r="AR34" i="1"/>
  <c r="AS34" i="1"/>
  <c r="AU34" i="1"/>
  <c r="AX34" i="1"/>
  <c r="AY34" i="1"/>
  <c r="AZ34" i="1"/>
  <c r="Z35" i="1"/>
  <c r="AA35" i="1"/>
  <c r="AC35" i="1"/>
  <c r="AF35" i="1"/>
  <c r="AG35" i="1"/>
  <c r="AI35" i="1"/>
  <c r="AL35" i="1"/>
  <c r="AM35" i="1"/>
  <c r="AO35" i="1"/>
  <c r="AR35" i="1"/>
  <c r="AS35" i="1"/>
  <c r="AU35" i="1"/>
  <c r="AX35" i="1"/>
  <c r="AY35" i="1"/>
  <c r="AZ35" i="1"/>
  <c r="Z36" i="1"/>
  <c r="AA36" i="1"/>
  <c r="AC36" i="1"/>
  <c r="AF36" i="1"/>
  <c r="AG36" i="1"/>
  <c r="AI36" i="1"/>
  <c r="AL36" i="1"/>
  <c r="AM36" i="1"/>
  <c r="AO36" i="1"/>
  <c r="AR36" i="1"/>
  <c r="AS36" i="1"/>
  <c r="AU36" i="1"/>
  <c r="AX36" i="1"/>
  <c r="AY36" i="1"/>
  <c r="AZ36" i="1"/>
  <c r="Z37" i="1"/>
  <c r="AC37" i="1"/>
  <c r="AF37" i="1"/>
  <c r="AG37" i="1"/>
  <c r="AI37" i="1"/>
  <c r="AL37" i="1"/>
  <c r="AM37" i="1"/>
  <c r="AO37" i="1"/>
  <c r="AR37" i="1"/>
  <c r="AS37" i="1"/>
  <c r="AU37" i="1"/>
  <c r="AX37" i="1"/>
  <c r="AY37" i="1"/>
  <c r="AZ37" i="1"/>
  <c r="Z38" i="1"/>
  <c r="AA38" i="1"/>
  <c r="AC38" i="1"/>
  <c r="AF38" i="1"/>
  <c r="AG38" i="1"/>
  <c r="AI38" i="1"/>
  <c r="AL38" i="1"/>
  <c r="AM38" i="1"/>
  <c r="AO38" i="1"/>
  <c r="AR38" i="1"/>
  <c r="AS38" i="1"/>
  <c r="AU38" i="1"/>
  <c r="AX38" i="1"/>
  <c r="AY38" i="1"/>
  <c r="AZ38" i="1"/>
  <c r="Z39" i="1"/>
  <c r="AA39" i="1"/>
  <c r="AC39" i="1"/>
  <c r="AF39" i="1"/>
  <c r="AG39" i="1"/>
  <c r="AI39" i="1"/>
  <c r="AL39" i="1"/>
  <c r="AM39" i="1"/>
  <c r="AO39" i="1"/>
  <c r="AR39" i="1"/>
  <c r="AS39" i="1"/>
  <c r="AU39" i="1"/>
  <c r="AX39" i="1"/>
  <c r="AY39" i="1"/>
  <c r="AZ39" i="1"/>
  <c r="Z40" i="1"/>
  <c r="AC40" i="1"/>
  <c r="AF40" i="1"/>
  <c r="AG40" i="1"/>
  <c r="AI40" i="1"/>
  <c r="AL40" i="1"/>
  <c r="AM40" i="1"/>
  <c r="AO40" i="1"/>
  <c r="AR40" i="1"/>
  <c r="AS40" i="1"/>
  <c r="AU40" i="1"/>
  <c r="AX40" i="1"/>
  <c r="AY40" i="1"/>
  <c r="AZ40" i="1"/>
  <c r="Z41" i="1"/>
  <c r="AA41" i="1"/>
  <c r="AC41" i="1"/>
  <c r="AF41" i="1"/>
  <c r="AG41" i="1"/>
  <c r="AI41" i="1"/>
  <c r="AL41" i="1"/>
  <c r="AM41" i="1"/>
  <c r="AO41" i="1"/>
  <c r="AR41" i="1"/>
  <c r="AS41" i="1"/>
  <c r="AU41" i="1"/>
  <c r="AX41" i="1"/>
  <c r="AY41" i="1"/>
  <c r="AZ41" i="1"/>
  <c r="Z42" i="1"/>
  <c r="AA42" i="1"/>
  <c r="AC42" i="1"/>
  <c r="AF42" i="1"/>
  <c r="AG42" i="1"/>
  <c r="AI42" i="1"/>
  <c r="AL42" i="1"/>
  <c r="AM42" i="1"/>
  <c r="AO42" i="1"/>
  <c r="AR42" i="1"/>
  <c r="AS42" i="1"/>
  <c r="AU42" i="1"/>
  <c r="AX42" i="1"/>
  <c r="AY42" i="1"/>
  <c r="AZ42" i="1"/>
  <c r="Z43" i="1"/>
  <c r="AA43" i="1"/>
  <c r="AC43" i="1"/>
  <c r="AF43" i="1"/>
  <c r="AG43" i="1"/>
  <c r="AI43" i="1"/>
  <c r="AL43" i="1"/>
  <c r="AM43" i="1"/>
  <c r="AO43" i="1"/>
  <c r="AR43" i="1"/>
  <c r="AS43" i="1"/>
  <c r="AU43" i="1"/>
  <c r="AX43" i="1"/>
  <c r="AY43" i="1"/>
  <c r="AZ43" i="1"/>
  <c r="Z44" i="1"/>
  <c r="AA44" i="1"/>
  <c r="AC44" i="1"/>
  <c r="AF44" i="1"/>
  <c r="AG44" i="1"/>
  <c r="AI44" i="1"/>
  <c r="AL44" i="1"/>
  <c r="AM44" i="1"/>
  <c r="AO44" i="1"/>
  <c r="AR44" i="1"/>
  <c r="AS44" i="1"/>
  <c r="AU44" i="1"/>
  <c r="AX44" i="1"/>
  <c r="AY44" i="1"/>
  <c r="AZ44" i="1"/>
  <c r="Z46" i="1"/>
  <c r="AF46" i="1"/>
  <c r="AG46" i="1"/>
  <c r="AI46" i="1"/>
  <c r="AL46" i="1"/>
  <c r="AM46" i="1"/>
  <c r="AO46" i="1"/>
  <c r="AR46" i="1"/>
  <c r="AS46" i="1"/>
  <c r="AU46" i="1"/>
  <c r="AX46" i="1"/>
  <c r="AY46" i="1"/>
  <c r="AZ46" i="1"/>
  <c r="Z48" i="1"/>
  <c r="AF48" i="1"/>
  <c r="AG48" i="1"/>
  <c r="AI48" i="1"/>
  <c r="AL48" i="1"/>
  <c r="AM48" i="1"/>
  <c r="AO48" i="1"/>
  <c r="AR48" i="1"/>
  <c r="AS48" i="1"/>
  <c r="AU48" i="1"/>
  <c r="AX48" i="1"/>
  <c r="AY48" i="1"/>
  <c r="AZ48" i="1"/>
  <c r="Z49" i="1"/>
  <c r="AA49" i="1"/>
  <c r="AC49" i="1"/>
  <c r="AF49" i="1"/>
  <c r="AG49" i="1"/>
  <c r="AI49" i="1"/>
  <c r="AL49" i="1"/>
  <c r="AM49" i="1"/>
  <c r="AO49" i="1"/>
  <c r="AR49" i="1"/>
  <c r="AS49" i="1"/>
  <c r="AU49" i="1"/>
  <c r="AX49" i="1"/>
  <c r="AY49" i="1"/>
  <c r="AZ49" i="1"/>
  <c r="Z50" i="1"/>
  <c r="AA50" i="1"/>
  <c r="AC50" i="1"/>
  <c r="AF50" i="1"/>
  <c r="AG50" i="1"/>
  <c r="AI50" i="1"/>
  <c r="AL50" i="1"/>
  <c r="AM50" i="1"/>
  <c r="AO50" i="1"/>
  <c r="AR50" i="1"/>
  <c r="AS50" i="1"/>
  <c r="AU50" i="1"/>
  <c r="AX50" i="1"/>
  <c r="AY50" i="1"/>
  <c r="AZ50" i="1"/>
  <c r="Z51" i="1"/>
  <c r="AA51" i="1"/>
  <c r="AC51" i="1"/>
  <c r="AF51" i="1"/>
  <c r="AG51" i="1"/>
  <c r="AI51" i="1"/>
  <c r="AL51" i="1"/>
  <c r="AM51" i="1"/>
  <c r="AO51" i="1"/>
  <c r="AR51" i="1"/>
  <c r="AS51" i="1"/>
  <c r="AU51" i="1"/>
  <c r="AX51" i="1"/>
  <c r="AY51" i="1"/>
  <c r="AZ51" i="1"/>
  <c r="Z59" i="1"/>
  <c r="AA59" i="1"/>
  <c r="AC59" i="1"/>
  <c r="AF59" i="1"/>
  <c r="AG59" i="1"/>
  <c r="AI59" i="1"/>
  <c r="AL59" i="1"/>
  <c r="AM59" i="1"/>
  <c r="AO59" i="1"/>
  <c r="AR59" i="1"/>
  <c r="AS59" i="1"/>
  <c r="AU59" i="1"/>
  <c r="AX59" i="1"/>
  <c r="AY59" i="1"/>
  <c r="AZ59" i="1"/>
  <c r="Z63" i="1"/>
  <c r="AA63" i="1"/>
  <c r="AC63" i="1"/>
  <c r="AF63" i="1"/>
  <c r="AG63" i="1"/>
  <c r="AI63" i="1"/>
  <c r="AL63" i="1"/>
  <c r="AM63" i="1"/>
  <c r="AO63" i="1"/>
  <c r="AR63" i="1"/>
  <c r="AS63" i="1"/>
  <c r="AU63" i="1"/>
  <c r="AX63" i="1"/>
  <c r="AY63" i="1"/>
  <c r="AZ63" i="1"/>
  <c r="Z65" i="1"/>
  <c r="AA65" i="1"/>
  <c r="AC65" i="1"/>
  <c r="AF65" i="1"/>
  <c r="AG65" i="1"/>
  <c r="AI65" i="1"/>
  <c r="AL65" i="1"/>
  <c r="AM65" i="1"/>
  <c r="AO65" i="1"/>
  <c r="AR65" i="1"/>
  <c r="AS65" i="1"/>
  <c r="AU65" i="1"/>
  <c r="AX65" i="1"/>
  <c r="AY65" i="1"/>
  <c r="AZ65" i="1"/>
  <c r="Z66" i="1"/>
  <c r="AA66" i="1"/>
  <c r="AC66" i="1"/>
  <c r="AF66" i="1"/>
  <c r="AG66" i="1"/>
  <c r="AI66" i="1"/>
  <c r="AL66" i="1"/>
  <c r="AM66" i="1"/>
  <c r="AO66" i="1"/>
  <c r="AR66" i="1"/>
  <c r="AS66" i="1"/>
  <c r="AU66" i="1"/>
  <c r="AX66" i="1"/>
  <c r="AY66" i="1"/>
  <c r="AZ66" i="1"/>
  <c r="Z67" i="1"/>
  <c r="AA67" i="1"/>
  <c r="AF67" i="1"/>
  <c r="AG67" i="1"/>
  <c r="AI67" i="1"/>
  <c r="AL67" i="1"/>
  <c r="AM67" i="1"/>
  <c r="AO67" i="1"/>
  <c r="AR67" i="1"/>
  <c r="AS67" i="1"/>
  <c r="AU67" i="1"/>
  <c r="AX67" i="1"/>
  <c r="AY67" i="1"/>
  <c r="AZ67" i="1"/>
  <c r="Z68" i="1"/>
  <c r="AA68" i="1"/>
  <c r="AC68" i="1"/>
  <c r="AF68" i="1"/>
  <c r="AG68" i="1"/>
  <c r="AI68" i="1"/>
  <c r="AL68" i="1"/>
  <c r="AM68" i="1"/>
  <c r="AO68" i="1"/>
  <c r="AR68" i="1"/>
  <c r="AS68" i="1"/>
  <c r="AU68" i="1"/>
  <c r="AX68" i="1"/>
  <c r="AY68" i="1"/>
  <c r="AZ68" i="1"/>
  <c r="Z69" i="1"/>
  <c r="AC69" i="1"/>
  <c r="AF69" i="1"/>
  <c r="AG69" i="1"/>
  <c r="AI69" i="1"/>
  <c r="AL69" i="1"/>
  <c r="AM69" i="1"/>
  <c r="AO69" i="1"/>
  <c r="AR69" i="1"/>
  <c r="AS69" i="1"/>
  <c r="AU69" i="1"/>
  <c r="AX69" i="1"/>
  <c r="AY69" i="1"/>
  <c r="AZ69" i="1"/>
  <c r="Z70" i="1"/>
  <c r="AA70" i="1"/>
  <c r="AC70" i="1"/>
  <c r="AF70" i="1"/>
  <c r="AG70" i="1"/>
  <c r="AI70" i="1"/>
  <c r="AL70" i="1"/>
  <c r="AM70" i="1"/>
  <c r="AO70" i="1"/>
  <c r="AR70" i="1"/>
  <c r="AS70" i="1"/>
  <c r="AU70" i="1"/>
  <c r="AX70" i="1"/>
  <c r="AY70" i="1"/>
  <c r="AZ70" i="1"/>
  <c r="Z71" i="1"/>
  <c r="AA71" i="1"/>
  <c r="AC71" i="1"/>
  <c r="AF71" i="1"/>
  <c r="AG71" i="1"/>
  <c r="AI71" i="1"/>
  <c r="AL71" i="1"/>
  <c r="AM71" i="1"/>
  <c r="AO71" i="1"/>
  <c r="AR71" i="1"/>
  <c r="AS71" i="1"/>
  <c r="AU71" i="1"/>
  <c r="AX71" i="1"/>
  <c r="AY71" i="1"/>
  <c r="AZ71" i="1"/>
  <c r="A1" i="1"/>
  <c r="AM17" i="1"/>
  <c r="AO17" i="1"/>
  <c r="AO72" i="1"/>
  <c r="AZ17" i="1"/>
  <c r="AZ72" i="1"/>
  <c r="AY17" i="1"/>
  <c r="AX17" i="1"/>
  <c r="AS17" i="1"/>
  <c r="AU17" i="1"/>
  <c r="AU72" i="1"/>
  <c r="AG17" i="1"/>
  <c r="AI17" i="1"/>
  <c r="AI72" i="1"/>
  <c r="AF17" i="1"/>
  <c r="Z17" i="1"/>
  <c r="AR17" i="1"/>
  <c r="AL17" i="1"/>
  <c r="AA17" i="1"/>
  <c r="AC17" i="1"/>
  <c r="AC72" i="1"/>
</calcChain>
</file>

<file path=xl/comments1.xml><?xml version="1.0" encoding="utf-8"?>
<comments xmlns="http://schemas.openxmlformats.org/spreadsheetml/2006/main">
  <authors>
    <author>juan.jimenez</author>
  </authors>
  <commentList>
    <comment ref="Z14" authorId="0" shapeId="0">
      <text>
        <r>
          <rPr>
            <b/>
            <sz val="8"/>
            <color indexed="81"/>
            <rFont val="Tahoma"/>
            <family val="2"/>
          </rPr>
          <t>juan.jimenez:</t>
        </r>
        <r>
          <rPr>
            <sz val="8"/>
            <color indexed="81"/>
            <rFont val="Tahoma"/>
            <family val="2"/>
          </rPr>
          <t xml:space="preserve">
Relacionar los resultados de medicion de cada uno de los indicadores según la programacion y la ejecucion</t>
        </r>
      </text>
    </comment>
    <comment ref="AD14" authorId="0" shapeId="0">
      <text>
        <r>
          <rPr>
            <b/>
            <sz val="8"/>
            <color indexed="81"/>
            <rFont val="Tahoma"/>
            <family val="2"/>
          </rPr>
          <t>juan.jimenez:</t>
        </r>
        <r>
          <rPr>
            <sz val="8"/>
            <color indexed="81"/>
            <rFont val="Tahoma"/>
            <family val="2"/>
          </rPr>
          <t xml:space="preserve">
En este apartado se debe realizar un breve analisis de los resultados obtenidos durante el trimestre</t>
        </r>
      </text>
    </comment>
    <comment ref="AE14" authorId="0" shapeId="0">
      <text>
        <r>
          <rPr>
            <b/>
            <sz val="8"/>
            <color indexed="81"/>
            <rFont val="Tahoma"/>
            <family val="2"/>
          </rPr>
          <t>juan.jimenez:</t>
        </r>
        <r>
          <rPr>
            <sz val="8"/>
            <color indexed="81"/>
            <rFont val="Tahoma"/>
            <family val="2"/>
          </rPr>
          <t xml:space="preserve">
Documentar y establecer los medios de verificacion de los resultados obtenidos</t>
        </r>
      </text>
    </comment>
    <comment ref="AF14" authorId="0" shapeId="0">
      <text>
        <r>
          <rPr>
            <b/>
            <sz val="8"/>
            <color indexed="81"/>
            <rFont val="Tahoma"/>
            <family val="2"/>
          </rPr>
          <t>juan.jimenez:</t>
        </r>
        <r>
          <rPr>
            <sz val="8"/>
            <color indexed="81"/>
            <rFont val="Tahoma"/>
            <family val="2"/>
          </rPr>
          <t xml:space="preserve">
Relacionar los resultados de medicion de cada uno de los indicadores según la programacion y la ejecucion</t>
        </r>
      </text>
    </comment>
    <comment ref="AJ14" authorId="0" shapeId="0">
      <text>
        <r>
          <rPr>
            <b/>
            <sz val="8"/>
            <color indexed="81"/>
            <rFont val="Tahoma"/>
            <family val="2"/>
          </rPr>
          <t>juan.jimenez:</t>
        </r>
        <r>
          <rPr>
            <sz val="8"/>
            <color indexed="81"/>
            <rFont val="Tahoma"/>
            <family val="2"/>
          </rPr>
          <t xml:space="preserve">
En este apartado se debe realizar un breve analisis de los resultados obtenidos durante el trimestre</t>
        </r>
      </text>
    </comment>
    <comment ref="AK14" authorId="0" shapeId="0">
      <text>
        <r>
          <rPr>
            <b/>
            <sz val="8"/>
            <color indexed="81"/>
            <rFont val="Tahoma"/>
            <family val="2"/>
          </rPr>
          <t>juan.jimenez:</t>
        </r>
        <r>
          <rPr>
            <sz val="8"/>
            <color indexed="81"/>
            <rFont val="Tahoma"/>
            <family val="2"/>
          </rPr>
          <t xml:space="preserve">
Documentar y establecer los medios de verificacion de los resultados obtenidos</t>
        </r>
      </text>
    </comment>
    <comment ref="AL14" authorId="0" shapeId="0">
      <text>
        <r>
          <rPr>
            <b/>
            <sz val="8"/>
            <color indexed="81"/>
            <rFont val="Tahoma"/>
            <family val="2"/>
          </rPr>
          <t>juan.jimenez:</t>
        </r>
        <r>
          <rPr>
            <sz val="8"/>
            <color indexed="81"/>
            <rFont val="Tahoma"/>
            <family val="2"/>
          </rPr>
          <t xml:space="preserve">
Este apartado se debe realizar un breve analisis de los resultados obtenidos durante el</t>
        </r>
      </text>
    </comment>
    <comment ref="AO14" authorId="0" shapeId="0">
      <text>
        <r>
          <rPr>
            <b/>
            <sz val="8"/>
            <color indexed="81"/>
            <rFont val="Tahoma"/>
            <family val="2"/>
          </rPr>
          <t>juan.jimenez:</t>
        </r>
        <r>
          <rPr>
            <sz val="8"/>
            <color indexed="81"/>
            <rFont val="Tahoma"/>
            <family val="2"/>
          </rPr>
          <t xml:space="preserve">
Documentar y establecer los medios de verificacion de los resultados obtenidos</t>
        </r>
      </text>
    </comment>
    <comment ref="AP14" authorId="0" shapeId="0">
      <text>
        <r>
          <rPr>
            <b/>
            <sz val="8"/>
            <color indexed="81"/>
            <rFont val="Tahoma"/>
            <family val="2"/>
          </rPr>
          <t>juan.jimenez:</t>
        </r>
        <r>
          <rPr>
            <sz val="8"/>
            <color indexed="81"/>
            <rFont val="Tahoma"/>
            <family val="2"/>
          </rPr>
          <t xml:space="preserve">
En este apartado se debe realizar un breve analisis de los resultados obtenidos durante el trimestre</t>
        </r>
      </text>
    </comment>
    <comment ref="AR14" authorId="0" shapeId="0">
      <text>
        <r>
          <rPr>
            <b/>
            <sz val="8"/>
            <color indexed="81"/>
            <rFont val="Tahoma"/>
            <family val="2"/>
          </rPr>
          <t>juan.jimenez:</t>
        </r>
        <r>
          <rPr>
            <sz val="8"/>
            <color indexed="81"/>
            <rFont val="Tahoma"/>
            <family val="2"/>
          </rPr>
          <t xml:space="preserve">
Este apartado se debe realizar un breve analisis de los resultados obtenidos durante el</t>
        </r>
      </text>
    </comment>
    <comment ref="AU14" authorId="0" shapeId="0">
      <text>
        <r>
          <rPr>
            <b/>
            <sz val="8"/>
            <color indexed="81"/>
            <rFont val="Tahoma"/>
            <family val="2"/>
          </rPr>
          <t>juan.jimenez:</t>
        </r>
        <r>
          <rPr>
            <sz val="8"/>
            <color indexed="81"/>
            <rFont val="Tahoma"/>
            <family val="2"/>
          </rPr>
          <t xml:space="preserve">
Documentar y establecer los medios de verificacion de los resultados obtenidos</t>
        </r>
      </text>
    </comment>
    <comment ref="AV14" authorId="0" shapeId="0">
      <text>
        <r>
          <rPr>
            <b/>
            <sz val="8"/>
            <color indexed="81"/>
            <rFont val="Tahoma"/>
            <family val="2"/>
          </rPr>
          <t>juan.jimenez:</t>
        </r>
        <r>
          <rPr>
            <sz val="8"/>
            <color indexed="81"/>
            <rFont val="Tahoma"/>
            <family val="2"/>
          </rPr>
          <t xml:space="preserve">
En este apartado se debe realizar un breve analisis de los resultados obtenidos durante el trimestre</t>
        </r>
      </text>
    </comment>
    <comment ref="AX14" authorId="0" shapeId="0">
      <text>
        <r>
          <rPr>
            <b/>
            <sz val="8"/>
            <color indexed="81"/>
            <rFont val="Tahoma"/>
            <family val="2"/>
          </rPr>
          <t>juan.jimenez:</t>
        </r>
        <r>
          <rPr>
            <sz val="8"/>
            <color indexed="81"/>
            <rFont val="Tahoma"/>
            <family val="2"/>
          </rPr>
          <t xml:space="preserve">
Relacionar en este apartado los resultados finales de cada meta durante toda la vigencia </t>
        </r>
      </text>
    </comment>
    <comment ref="BA14" authorId="0" shapeId="0">
      <text>
        <r>
          <rPr>
            <b/>
            <sz val="8"/>
            <color indexed="81"/>
            <rFont val="Tahoma"/>
            <family val="2"/>
          </rPr>
          <t>juan.jimenez:</t>
        </r>
        <r>
          <rPr>
            <sz val="8"/>
            <color indexed="81"/>
            <rFont val="Tahoma"/>
            <family val="2"/>
          </rPr>
          <t xml:space="preserve">
Establecer el resultado de la medicion llevada a cabo durante la vigencia</t>
        </r>
      </text>
    </comment>
    <comment ref="BB14" authorId="0" shapeId="0">
      <text>
        <r>
          <rPr>
            <b/>
            <sz val="8"/>
            <color indexed="81"/>
            <rFont val="Tahoma"/>
            <family val="2"/>
          </rPr>
          <t>juan.jimenez:</t>
        </r>
        <r>
          <rPr>
            <sz val="8"/>
            <color indexed="81"/>
            <rFont val="Tahoma"/>
            <family val="2"/>
          </rPr>
          <t xml:space="preserve">
Realizar un analisis del resultado final obtenido durante la ejecucion del plan de gestion</t>
        </r>
      </text>
    </comment>
    <comment ref="B15" authorId="0" shapeId="0">
      <text>
        <r>
          <rPr>
            <b/>
            <sz val="8"/>
            <color indexed="81"/>
            <rFont val="Tahoma"/>
            <family val="2"/>
          </rPr>
          <t>juan.jimenez:</t>
        </r>
        <r>
          <rPr>
            <sz val="8"/>
            <color indexed="81"/>
            <rFont val="Tahoma"/>
            <family val="2"/>
          </rPr>
          <t xml:space="preserve">
Seleccionar el objetivo estrategico asociado al proceso</t>
        </r>
      </text>
    </comment>
    <comment ref="J15" authorId="0" shapeId="0">
      <text>
        <r>
          <rPr>
            <b/>
            <sz val="8"/>
            <color indexed="81"/>
            <rFont val="Tahoma"/>
            <family val="2"/>
          </rPr>
          <t>juan.jimenez:</t>
        </r>
        <r>
          <rPr>
            <sz val="8"/>
            <color indexed="81"/>
            <rFont val="Tahoma"/>
            <family val="2"/>
          </rPr>
          <t xml:space="preserve">
Establecer el tipo programacion:
- Suma
-Constante
-Creciente
-Decreciente</t>
        </r>
      </text>
    </comment>
    <comment ref="Q15" authorId="0" shapeId="0">
      <text>
        <r>
          <rPr>
            <b/>
            <sz val="8"/>
            <color indexed="81"/>
            <rFont val="Tahoma"/>
            <family val="2"/>
          </rPr>
          <t>juan.jimenez:</t>
        </r>
        <r>
          <rPr>
            <sz val="8"/>
            <color indexed="81"/>
            <rFont val="Tahoma"/>
            <family val="2"/>
          </rPr>
          <t xml:space="preserve">
Establecer el tipo de indicador para la medicion:
- Eficacia
-Efectividad
-Eficiencia</t>
        </r>
      </text>
    </comment>
    <comment ref="S15" authorId="0" shapeId="0">
      <text>
        <r>
          <rPr>
            <b/>
            <sz val="8"/>
            <color indexed="81"/>
            <rFont val="Tahoma"/>
            <family val="2"/>
          </rPr>
          <t>juan.jimenez:</t>
        </r>
        <r>
          <rPr>
            <sz val="8"/>
            <color indexed="81"/>
            <rFont val="Tahoma"/>
            <family val="2"/>
          </rPr>
          <t xml:space="preserve">
Establecer la o las dependencias responsables del proceso</t>
        </r>
      </text>
    </comment>
    <comment ref="T15" authorId="0" shapeId="0">
      <text>
        <r>
          <rPr>
            <b/>
            <sz val="8"/>
            <color indexed="81"/>
            <rFont val="Tahoma"/>
            <family val="2"/>
          </rPr>
          <t>juan.jimenez:</t>
        </r>
        <r>
          <rPr>
            <sz val="8"/>
            <color indexed="81"/>
            <rFont val="Tahoma"/>
            <family val="2"/>
          </rPr>
          <t xml:space="preserve">
Dejar este apartado para el diligenciamiento en la DPSI</t>
        </r>
      </text>
    </comment>
    <comment ref="U15" authorId="0" shapeId="0">
      <text>
        <r>
          <rPr>
            <b/>
            <sz val="8"/>
            <color indexed="81"/>
            <rFont val="Tahoma"/>
            <family val="2"/>
          </rPr>
          <t>juan.jimenez:</t>
        </r>
        <r>
          <rPr>
            <sz val="8"/>
            <color indexed="81"/>
            <rFont val="Tahoma"/>
            <family val="2"/>
          </rPr>
          <t xml:space="preserve">
Asociar la fuente de financiacion
-Recursos Inversion
-Recursos Funcionamiento</t>
        </r>
      </text>
    </comment>
    <comment ref="Y15" authorId="0" shapeId="0">
      <text>
        <r>
          <rPr>
            <b/>
            <sz val="8"/>
            <color indexed="81"/>
            <rFont val="Tahoma"/>
            <family val="2"/>
          </rPr>
          <t>juan.jimenez:</t>
        </r>
        <r>
          <rPr>
            <sz val="8"/>
            <color indexed="81"/>
            <rFont val="Tahoma"/>
            <family val="2"/>
          </rPr>
          <t xml:space="preserve">
Cuantificar el valor total (en millones de pesos) de cada meta</t>
        </r>
      </text>
    </comment>
    <comment ref="W16" authorId="0" shapeId="0">
      <text>
        <r>
          <rPr>
            <b/>
            <sz val="8"/>
            <color indexed="81"/>
            <rFont val="Tahoma"/>
            <family val="2"/>
          </rPr>
          <t>juan.jimenez:</t>
        </r>
        <r>
          <rPr>
            <sz val="8"/>
            <color indexed="81"/>
            <rFont val="Tahoma"/>
            <family val="2"/>
          </rPr>
          <t xml:space="preserve">
Al insertar el codigo del proyecto automaticamente se despliega el nombre del proyecto</t>
        </r>
      </text>
    </comment>
    <comment ref="D17" authorId="0" shapeId="0">
      <text>
        <r>
          <rPr>
            <b/>
            <sz val="8"/>
            <color indexed="81"/>
            <rFont val="Tahoma"/>
            <family val="2"/>
          </rPr>
          <t xml:space="preserve">
</t>
        </r>
        <r>
          <rPr>
            <b/>
            <sz val="14"/>
            <color indexed="81"/>
            <rFont val="Tahoma"/>
            <family val="2"/>
          </rPr>
          <t>Ejecutar entre 90% y 100%
la meta minima es 90%</t>
        </r>
      </text>
    </comment>
    <comment ref="D19" authorId="0" shapeId="0">
      <text>
        <r>
          <rPr>
            <b/>
            <sz val="10"/>
            <color indexed="81"/>
            <rFont val="Tahoma"/>
            <family val="2"/>
          </rPr>
          <t>La meta debe que e programe debe estar entre el rando de 
Minimo 10%
Maximo 100%</t>
        </r>
      </text>
    </comment>
    <comment ref="D22" authorId="0" shapeId="0">
      <text>
        <r>
          <rPr>
            <b/>
            <sz val="18"/>
            <color indexed="81"/>
            <rFont val="Tahoma"/>
            <family val="2"/>
          </rPr>
          <t xml:space="preserve">Levantar Linea Base </t>
        </r>
      </text>
    </comment>
    <comment ref="C28" authorId="0" shapeId="0">
      <text>
        <r>
          <rPr>
            <sz val="8"/>
            <color indexed="81"/>
            <rFont val="Tahoma"/>
            <family val="2"/>
          </rPr>
          <t xml:space="preserve">ESTABLECER METAS DEL PLAN DE DESARROLLO LOCAL,  QUE ESTEN RELACIONADAS CON 
</t>
        </r>
      </text>
    </comment>
    <comment ref="E33" authorId="0" shapeId="0">
      <text>
        <r>
          <rPr>
            <b/>
            <sz val="22"/>
            <color indexed="81"/>
            <rFont val="Tahoma"/>
            <family val="2"/>
          </rPr>
          <t>DEBE SUMAR UN 10%</t>
        </r>
      </text>
    </comment>
    <comment ref="D34" authorId="0" shapeId="0">
      <text>
        <r>
          <rPr>
            <b/>
            <sz val="11"/>
            <color indexed="81"/>
            <rFont val="Tahoma"/>
            <family val="2"/>
          </rPr>
          <t xml:space="preserve">
</t>
        </r>
        <r>
          <rPr>
            <b/>
            <sz val="20"/>
            <color indexed="81"/>
            <rFont val="Tahoma"/>
            <family val="2"/>
          </rPr>
          <t>La propuesta de la Subsecretaría de Gestion Local es como mìnimo estas magnitudes, a partir de ahí cada Alcaldìa Local programa la cantidad que pueda desarrollar. No se reciben programaciones inferiores</t>
        </r>
        <r>
          <rPr>
            <b/>
            <sz val="11"/>
            <color indexed="81"/>
            <rFont val="Tahoma"/>
            <family val="2"/>
          </rPr>
          <t xml:space="preserve">
</t>
        </r>
        <r>
          <rPr>
            <b/>
            <sz val="20"/>
            <color indexed="81"/>
            <rFont val="Tahoma"/>
            <family val="2"/>
          </rPr>
          <t>Cuando formulen la meta, retiren la palabra "mìnimo"</t>
        </r>
      </text>
    </comment>
    <comment ref="D39" authorId="0" shapeId="0">
      <text>
        <r>
          <rPr>
            <b/>
            <sz val="10"/>
            <color indexed="81"/>
            <rFont val="Tahoma"/>
            <family val="2"/>
          </rPr>
          <t>La meta debe programarse entre los rangos
Minimo: 55%
Maximo: 100%</t>
        </r>
      </text>
    </comment>
    <comment ref="D59" authorId="0" shapeId="0">
      <text>
        <r>
          <rPr>
            <b/>
            <sz val="20"/>
            <color indexed="81"/>
            <rFont val="Tahoma"/>
            <family val="2"/>
          </rPr>
          <t>PARA LA PROGRAMACIÓN DE ESTAS DOS METAS FAVOR TENER EN CUENTA LA INFORMACIÓN SUMINISTRADA POR LA DIRECCIÓN ADMINSITRATIVA SEGÚN RADICADO 20174200086913
y REUNIÓN DEL DIA 8 DE MARZO DE 2017</t>
        </r>
      </text>
    </comment>
    <comment ref="D65" authorId="0" shapeId="0">
      <text>
        <r>
          <rPr>
            <b/>
            <sz val="28"/>
            <color indexed="81"/>
            <rFont val="Tahoma"/>
            <family val="2"/>
          </rPr>
          <t>TRANSVERSALES</t>
        </r>
      </text>
    </comment>
    <comment ref="D68" authorId="0" shapeId="0">
      <text>
        <r>
          <rPr>
            <b/>
            <sz val="20"/>
            <color indexed="81"/>
            <rFont val="Tahoma"/>
            <family val="2"/>
          </rPr>
          <t>AMARILLO - METAS TRANSVERSALES ASOCIADAS AL MEJORAMIENTO DEL SISTEMA DE GESTIÓN DE LA ENTIDAD</t>
        </r>
      </text>
    </comment>
  </commentList>
</comments>
</file>

<file path=xl/comments2.xml><?xml version="1.0" encoding="utf-8"?>
<comments xmlns="http://schemas.openxmlformats.org/spreadsheetml/2006/main">
  <authors>
    <author>Sandy.Calderon</author>
  </authors>
  <commentList>
    <comment ref="C91" authorId="0" shapeId="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<sst xmlns="http://schemas.openxmlformats.org/spreadsheetml/2006/main" count="780" uniqueCount="425">
  <si>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</si>
  <si>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</si>
  <si>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</si>
  <si>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</si>
  <si>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</si>
  <si>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</si>
  <si>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</si>
  <si>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</si>
  <si>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</si>
  <si>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</si>
  <si>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</si>
  <si>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</si>
  <si>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</si>
  <si>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</si>
  <si>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</si>
  <si>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</si>
  <si>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</si>
  <si>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</si>
  <si>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</si>
  <si>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</si>
  <si>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</si>
  <si>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</si>
  <si>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</si>
  <si>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t xml:space="preserve">ELABORÓ: </t>
  </si>
  <si>
    <t xml:space="preserve">REVISÓ: </t>
  </si>
  <si>
    <t>APROBÓ:</t>
  </si>
  <si>
    <t>Firma:</t>
  </si>
  <si>
    <r>
      <t>Nombre:</t>
    </r>
    <r>
      <rPr>
        <sz val="10"/>
        <color theme="1"/>
        <rFont val="Arial"/>
        <family val="2"/>
      </rPr>
      <t xml:space="preserve"> </t>
    </r>
  </si>
  <si>
    <t>SECRETARIA DISTRITAL DE GOBIERNO</t>
  </si>
  <si>
    <t>FINANCIACIÓN DE LA ACTIVIDAD</t>
  </si>
  <si>
    <t>FUENTE</t>
  </si>
  <si>
    <t>GF / INV</t>
  </si>
  <si>
    <t>RUBRO GASTO FUNCIONAMIENTO</t>
  </si>
  <si>
    <t xml:space="preserve">PROYECTO DE INVERSIÓN </t>
  </si>
  <si>
    <t>CODIGO</t>
  </si>
  <si>
    <t xml:space="preserve">NOMBRE </t>
  </si>
  <si>
    <t>REPORTA CB0404</t>
  </si>
  <si>
    <r>
      <t>Nombre:</t>
    </r>
    <r>
      <rPr>
        <sz val="10"/>
        <color theme="1"/>
        <rFont val="Arial"/>
        <family val="2"/>
      </rPr>
      <t xml:space="preserve"> 
</t>
    </r>
  </si>
  <si>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</si>
  <si>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</si>
  <si>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</si>
  <si>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</si>
  <si>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</si>
  <si>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</si>
  <si>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</si>
  <si>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</si>
  <si>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</si>
  <si>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</si>
  <si>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</si>
  <si>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</si>
  <si>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</si>
  <si>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</si>
  <si>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</si>
  <si>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</si>
  <si>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</si>
  <si>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</si>
  <si>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</si>
  <si>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</si>
  <si>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</si>
  <si>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</si>
  <si>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</si>
  <si>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</si>
  <si>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</si>
  <si>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</si>
  <si>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</si>
  <si>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</si>
  <si>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</si>
  <si>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</si>
  <si>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</si>
  <si>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</si>
  <si>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</si>
  <si>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</si>
  <si>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</si>
  <si>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</si>
  <si>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</si>
  <si>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</si>
  <si>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</si>
  <si>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r>
      <rPr>
        <b/>
        <sz val="10"/>
        <color theme="1"/>
        <rFont val="Arial"/>
        <family val="2"/>
      </rPr>
      <t xml:space="preserve">Nombre:            </t>
    </r>
    <r>
      <rPr>
        <sz val="10"/>
        <color theme="1"/>
        <rFont val="Arial"/>
        <family val="2"/>
      </rPr>
      <t xml:space="preserve">
</t>
    </r>
  </si>
  <si>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</si>
  <si>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</si>
  <si>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</si>
  <si>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</si>
  <si>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</si>
  <si>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META PLAN DE GESTION VIGENCIA</t>
  </si>
  <si>
    <t>I TRI</t>
  </si>
  <si>
    <t>II TRI</t>
  </si>
  <si>
    <t>III TRI</t>
  </si>
  <si>
    <t>IV TRI</t>
  </si>
  <si>
    <t>EVALUACIÓN FINAL PLAN DE GESTION</t>
  </si>
  <si>
    <t>Mantener el 100% de las acciones correctivas asignadas al proceso con relación a planes de mejoramiento interno/externo documentadas y vigentes</t>
  </si>
  <si>
    <t>Línea base del perfil del riesgo</t>
  </si>
  <si>
    <t>(No. De acciones de plan de mejoramiento responsabilidad del proceso documentadas y vigentes/No. De acciones bajo responsabilidad del proceso)*100</t>
  </si>
  <si>
    <t>TOTAL PROGRAMACION VIGENCIA</t>
  </si>
  <si>
    <t xml:space="preserve">Fortalecer la capacidad institucional y para el ejercicio de la función  policiva por parte de las Autoridades locales a cargo de la SDG. </t>
  </si>
  <si>
    <t>Implementar en la Alcaldía Local el 100% de los lineamientos de gestión de las TIC impartidos por la DTI del Nivel Central</t>
  </si>
  <si>
    <t xml:space="preserve">FAVOR RELACIONAR LOS CODIGOS Y NOMBRES DE LOS PROYECTOS DE INVERSIÓN DE SU ALCALDIA </t>
  </si>
  <si>
    <t>VIGENCIA DE LA PLANEACIÓN</t>
  </si>
  <si>
    <t>DEPENDENCIA</t>
  </si>
  <si>
    <t>OBJETIVO PROCESO</t>
  </si>
  <si>
    <t>ALCANCE PROCESO</t>
  </si>
  <si>
    <t>LIDER DEL PROCESO</t>
  </si>
  <si>
    <t>ALCALDIA LOCAL DE USAQUEN</t>
  </si>
  <si>
    <t>ALCALDIA LOCAL DE CHAPINERO</t>
  </si>
  <si>
    <t>ALCALDIA LOCAL DE SANTAFE</t>
  </si>
  <si>
    <t>ALCALDIA LOCAL DE SAN CRISTOBAL</t>
  </si>
  <si>
    <t>ALCALDIA LOCAL DE USME</t>
  </si>
  <si>
    <t>ALCALDIA LOCAL DE TUNJUELITO</t>
  </si>
  <si>
    <t>ALCALDIA LOCAL DE BOSA</t>
  </si>
  <si>
    <t>ALCALDIA LOCAL DE KENNEDY</t>
  </si>
  <si>
    <t>ALCALDIA LOCAL DE FONTIBON</t>
  </si>
  <si>
    <t>ALCALDIA LOCAL DE ENGATIVA</t>
  </si>
  <si>
    <t>ALCALDIA LOCAL DE SUBA</t>
  </si>
  <si>
    <t>ALCALDIA LOCAL DE BARRIOS UNIDOS</t>
  </si>
  <si>
    <t>ALCALDIA LOCAL DE TEUSAQUILLO</t>
  </si>
  <si>
    <t>ALCALDIA LOCAL DE LOS MARTIRES</t>
  </si>
  <si>
    <t>ALCALDIA LOCAL DE ANTONIO NARIÑO</t>
  </si>
  <si>
    <t xml:space="preserve">ALCALDIA LOCAL DE PUENTE ARANDA </t>
  </si>
  <si>
    <t>ALCALDIA LOCAL DE LA CANDELARIA</t>
  </si>
  <si>
    <t>ALCALDIA LOCAL DE RAFAEL URIBE URIBE</t>
  </si>
  <si>
    <t>ALCALDIA LOCAL DE CIUDAD BOLIVAR</t>
  </si>
  <si>
    <t>ALCALDIA LOCAL DE SUMAPAZ</t>
  </si>
  <si>
    <t>Integrar las herramientas de planeación, gestión y control, con enfoque de innovación, mejoramiento continuo, responsabilidad social, desarrollo integral del talento humano y transparencia</t>
  </si>
  <si>
    <t>Socializar al 80% de los directivos y lideres de proceso de la alcaldia local la estrategia de comunicación en cascada</t>
  </si>
  <si>
    <t>Desplegar el 100% de la estrategia de comunicación en cascada en la alcaldia local</t>
  </si>
  <si>
    <t>Desarrollar dos (2) campañas externas en la localidad con base en las necesidades de comunicación de la SDG para el año 2017</t>
  </si>
  <si>
    <t>Desarrollar dos (2) campañas internas en la alcaldia local con base en las necesidades de comunicación de la SDG para el año 2017</t>
  </si>
  <si>
    <t>(No. De acciones del plan anticorrupción cumplidas en el trimestre/No. De acciones del plan antocorrupción formuladas para el trimestre en la versión vigente del plan anticorrupción)*100</t>
  </si>
  <si>
    <t>Implementar el 35 % del Plan de Intervención Local en DDHH</t>
  </si>
  <si>
    <t>Implementar los mecanismos y las acciones necesarias para responder oportunamente el 100% del ejercicio de control político, los derechos de petición y/o solicitudes de información que realice el Concejo de Bogotá, D.C. y el Congreso de la República.</t>
  </si>
  <si>
    <t>Participar en el 100% de las convoctarias que realice la Dirección de Relaciones Políticas a las sesiones de las Juntas Administradoras Locales destinadas a documentar inquietudes y sugerencias de estas corporaciones de elección local.</t>
  </si>
  <si>
    <t>Realizar una (1) mesa de trabajo entre la Junta Administradora Local, la Alcaldía Local, la Dirección de Relaciones Políticas y funcionarios del nivel Directivo del Distrito Capital, para atender y hacer seguimiento a las solicitudes que presenten estas coorporaciones.</t>
  </si>
  <si>
    <t>RUTINARIA</t>
  </si>
  <si>
    <t>TOTAL PLAN DE GESTIÓN</t>
  </si>
  <si>
    <t>Porcentaje de Cumplimiento Trimestre I</t>
  </si>
  <si>
    <t>Porcentaje de Cumplimiento Trimestre II</t>
  </si>
  <si>
    <t>Porcentaje de Cumplimiento Trimestre III</t>
  </si>
  <si>
    <t>Porcentaje de Cumplimiento Trimestre IV</t>
  </si>
  <si>
    <t>Porcentaje de Cumplimiento PLAN DE GESTIÓN 2017</t>
  </si>
  <si>
    <t>PONDERACION DE LA META</t>
  </si>
  <si>
    <t>Cumplir con el 100% de reportes de riesgos y servicio no conforme del proceso de manera oportuna con destino a la mejora del Sistema de Gestión de la Entidad</t>
  </si>
  <si>
    <t>Asistir al 100% de las mesas de trabajo, comités o instancias de decisión o consulta relacionadas con el Sistema de Gestión de la Entidad</t>
  </si>
  <si>
    <t>RETADORA (MEJORA)</t>
  </si>
  <si>
    <t>GESTIÓN</t>
  </si>
  <si>
    <t>SOTENIBILIDAD DEL SISTEMA DE GESTIÓN</t>
  </si>
  <si>
    <t>(No. de espacios en las que se participó/ No. de espacios convocados relacionados con el Sistema de gestion de la entidad)*100</t>
  </si>
  <si>
    <t>(No. de reportes remitidos oportunamente a la OAP/ No. De reportes relacionados con el Sistema de gestion de la entidad)*100</t>
  </si>
  <si>
    <t>Establecer linea base del perfil de riesgo del proceso aplicando metodologia del manual de gestión del riesgo 1D-PGE-M4</t>
  </si>
  <si>
    <t>Cumplir el 100% del Plan de Actualización de la documentación del Sistema de Gestión de la Entidad correspondientes al proceso</t>
  </si>
  <si>
    <t>(No. De Documentos actualizados según el  Plan/No. De Documentos previstos para actualización en el Plan  )*100</t>
  </si>
  <si>
    <t>SOSTENIBILIDAD DEL SISTEMA DE GESTIÓN</t>
  </si>
  <si>
    <t>Consumo de papel 2017</t>
  </si>
  <si>
    <t>N/A</t>
  </si>
  <si>
    <t>Linea Base Perfil del Riesgo</t>
  </si>
  <si>
    <t>Reportes Gestión del Riesgo</t>
  </si>
  <si>
    <t>Acciones correctivas documentadas y vigentes</t>
  </si>
  <si>
    <t>Acciones Correctivas Actualizadas y Documentadas</t>
  </si>
  <si>
    <t>Aplicativo SIG MEJORA</t>
  </si>
  <si>
    <t>Cumplimiento en reportes de riesgos de manera oportuna</t>
  </si>
  <si>
    <t>Reportes de Riesgos y Servicio No Conforme</t>
  </si>
  <si>
    <t>Asistencia a las mesas de trabajo relacionadas con el Sistema de Gestión</t>
  </si>
  <si>
    <t>Asistencia a mesas de trabajo, comites o instancias de desición</t>
  </si>
  <si>
    <t>Actas
Memorandos
Correos</t>
  </si>
  <si>
    <t>Cumplimiento del plan de actualización de los procesos en el marco del Sistema de Gestión</t>
  </si>
  <si>
    <t>Plan de Actualización de la Documentación</t>
  </si>
  <si>
    <t>Cumplimiento oportuno al 100% de las actividades consignadas en el plan anticorrupción 2017 o asignadas formalmente en virtud  de su implementaciòn, a desarrollar en el respectivo trimestre según el cronograma establecido en el Plan Publicado.</t>
  </si>
  <si>
    <t>Cumplimiento oportuno Plan Anticorrupción 2017</t>
  </si>
  <si>
    <t>Actividades Cumplidas del Plan Anticorrupción</t>
  </si>
  <si>
    <t>Seguimiento Plan Anticorrupción</t>
  </si>
  <si>
    <t>PROCESO</t>
  </si>
  <si>
    <t xml:space="preserve">GESTIÓN PUBLICA TERRITORIAL LOCAL
</t>
  </si>
  <si>
    <t xml:space="preserve">FOMENTO Y PROTECCIÓN DE DDHH
</t>
  </si>
  <si>
    <t xml:space="preserve">RELACIONES ESTRATEGICAS
</t>
  </si>
  <si>
    <t xml:space="preserve">COMUNICACIONES ESTRATEGICAS
</t>
  </si>
  <si>
    <t xml:space="preserve">IVC
</t>
  </si>
  <si>
    <t xml:space="preserve">GESTIÓN CORPORATIVA LOCAL
</t>
  </si>
  <si>
    <t xml:space="preserve">GERENCIA DE TI
</t>
  </si>
  <si>
    <t>TRANSVERSALES</t>
  </si>
  <si>
    <t>TOTAL PROCESO</t>
  </si>
  <si>
    <t>Realizar mínimo12 acciones de control u operativos en materia de urbanismo relacionados con la integridad del espacio público.</t>
  </si>
  <si>
    <t>Realizar mínimo 42 acciones de control u operativos en materia de actividad económica.</t>
  </si>
  <si>
    <t xml:space="preserve">Realizar mínimo 24 acciones de control u operativos en en materia de urbanismo relacionados con la integridad urbanística </t>
  </si>
  <si>
    <t xml:space="preserve">Realizar mínimo 12 acciones de control u operativos en materia de ambiente, mineria y relaciones con los animales </t>
  </si>
  <si>
    <t>Realizar mínimo 2 acciones de control u operativos en materia de convivencia relacionados con artículos pirotécnicos y sustancias peligrosas.</t>
  </si>
  <si>
    <t>Registrar en el aplicativo SI ACTUA o el que haga sus veces, el 100% de las indagaciones preliminares.</t>
  </si>
  <si>
    <t>Registrar en el aplicativo SI ACTUA o el que haga sus veces, el 100% de las actuaciones relacionadas con los comportamientos contrarios a la convivencia.</t>
  </si>
  <si>
    <t>Realizar mínimo un (01) ejercicio de Dialogo Social en el marco del Proceso de Rendición de Cuentas, de conformidad con la metodología establecida</t>
  </si>
  <si>
    <t>Comprometer al 30 de junio del 2017 el 50% del presupuesto de inversión directa disponible a la vigencia para el FDL y el 95% al 29 de diciembre de 2017.</t>
  </si>
  <si>
    <t xml:space="preserve">Girar mínimo el 50% del presupuesto de inversión directa comprometidos en la vigencia 2017
</t>
  </si>
  <si>
    <t xml:space="preserve">Girar el 50% del presupuesto comprometido constituido como Obligaciones por Pagar de la vigencia 2016 y anteriores (Funcionamiento e Inversión).
</t>
  </si>
  <si>
    <t>Adquirir el 80% de los bienes de Características Técnicas Uniformes de Común Utilización a través del portal Colombia Compra Eficiente.</t>
  </si>
  <si>
    <t>Acciones de Control u Operativos realizados en espacio público</t>
  </si>
  <si>
    <t>Acciones de Control u Operativos realizados en materia de actividad económica.</t>
  </si>
  <si>
    <t>Acciones de Control u Operativos realizados en obras y urbanismo</t>
  </si>
  <si>
    <t xml:space="preserve">Acciones de Control u Operativos realizados en Ambiente, Mineria y Relaciones con los animales </t>
  </si>
  <si>
    <t>Acciones de Control u Operativos realizados en Convivencia relacionados con artículos pirotécnicos y sustancias peligrosas</t>
  </si>
  <si>
    <t>Querellas civiles de policia y contravencionales resueltas</t>
  </si>
  <si>
    <t>(No. Querellas civiles de policia y contravencionales resueltas / No. Querellas civiles de policia y contravencionales activas) * 100</t>
  </si>
  <si>
    <t>Ejecución plan de descongestión</t>
  </si>
  <si>
    <t>(No. Actuaciones Administrativas Archivadas / No. Actuaciones Administrativas Activas) * 100</t>
  </si>
  <si>
    <t>Actuaciones administrativas registradas en el aplicativo</t>
  </si>
  <si>
    <t>(No. Indagaciones preliminares registradas / No.  Indagaciones preliminares activas) * 100</t>
  </si>
  <si>
    <t>Actuaciones policivas registradas en el aplicativo</t>
  </si>
  <si>
    <t>(No. actuaciones policivas registradas / No.  actuaciones policivas activas) * 100</t>
  </si>
  <si>
    <t>Actuaciones administrativas impulsadas</t>
  </si>
  <si>
    <t>(No. Actuaciones Administrativas impulsadas / No. Actuaciones Administrativas Activas) * 100</t>
  </si>
  <si>
    <t>Disminución Revocatorias Consejo de Justicia</t>
  </si>
  <si>
    <t xml:space="preserve">(Número de revocatorias del Consejo de Justicia 2017 / Número de expedientes remitidos al Consejo de Justicia 2017) -
(Número de revocatorias del Consejo de Justicia 2016 / Número de expedientes remitidos al Consejo de Justicia 2016) </t>
  </si>
  <si>
    <t>Ejecución presupuestal de inversión directa</t>
  </si>
  <si>
    <t>(Valor Acumulado del presupuesto de inversión directa comprometido /Valor total de presupuesto de inversión directa disponible) * 100</t>
  </si>
  <si>
    <t>Giros realizados</t>
  </si>
  <si>
    <t>(Valor Acumulado de giros de inversión Directa realizados en la vigencia 2017 /Valor total de presupuesto de inversión directa  disponible) *100</t>
  </si>
  <si>
    <t>Ejecución de obligaciones por pagar</t>
  </si>
  <si>
    <t>(Valor Acumulado del Giro de las obligaciones por pagar en funcionamiento e Inversión / Valor del presupuesto comprometido de Obligaciones por Pagar en funcionamiento e inversión) * 100</t>
  </si>
  <si>
    <t>Procesos Contractuales de malla vial y parques con pliegos tipo</t>
  </si>
  <si>
    <t>(No. procesos contractuales de malla vial y parques realizados con pliegos tipo / No.  procesos contractuales de malla vial y parques realizados) * 100</t>
  </si>
  <si>
    <t>Bienes con CTUCU adquiridos a través de Colombia Compra Eficiente</t>
  </si>
  <si>
    <t>(Valor de bienes con CTUCU adquiridos a través de Colombia compra Eficiente / Valor total de bienes con CTUCU adquiridos)*100</t>
  </si>
  <si>
    <t>Ejecución plan de acción del CLG</t>
  </si>
  <si>
    <t>(No. de actividades realizadas del Plan de Acción del CLG / No. actividades del Plan de Acción del CLG programadas)*100</t>
  </si>
  <si>
    <t>Avance del cumplimiento físico logrado en el plan de desarrollo</t>
  </si>
  <si>
    <t>Ejercicios de Dialogo Social en lo Local</t>
  </si>
  <si>
    <t>No. De ejercicios de diálogo social realizados</t>
  </si>
  <si>
    <t xml:space="preserve">Sumatoria de No. Acciones de Control u operativos en espacio público realizados </t>
  </si>
  <si>
    <t xml:space="preserve">Sumatoria de  No. Acciones de Control u Operativos en materia de actividad económica realizados </t>
  </si>
  <si>
    <t xml:space="preserve">Sumatoria de No. Acciones de Control u operativos en obras y urbanismo realizados </t>
  </si>
  <si>
    <t>Sumatoria de No. Acciones de Control u operativos en Ambiente, Mineria y Relaciones con los animales realizados.</t>
  </si>
  <si>
    <t xml:space="preserve">Sumatoria de No. Acciones de Control u opertativos en materia convivencia relacionados con artículos pirotécnicos y sustancias peligrosas realizados </t>
  </si>
  <si>
    <t>% de avance en el cumplimiento físico del plan de desarrollo local según el dato que arroje la matriz MUSI (Ejecución real)</t>
  </si>
  <si>
    <t>Implementaciòn del plan de intervenmciòn local</t>
  </si>
  <si>
    <t>% de implementacion del plan de intervencion local en derechos humanos</t>
  </si>
  <si>
    <t>No. De lineas de accion de derechos humanos en el marco del plan operativo anual local incrementadas</t>
  </si>
  <si>
    <t>Mecanismos de respuesta oportuna</t>
  </si>
  <si>
    <t>No. de mecanismos implementados para responder oportunamente el ejercicio de control político, derechos de petición y solicitudes de información</t>
  </si>
  <si>
    <t>Participación en convocatorias de la dirección de relaciones políticas</t>
  </si>
  <si>
    <t>(No de participaciones documentadas de la Alcaldía Local/No de convocatorias realizadas por la Dirección de Relaciones políticas)*100</t>
  </si>
  <si>
    <t>Mesa de trabajo con la JAL y la DRP en la Alcaldía Local</t>
  </si>
  <si>
    <t>Una mesa de trabajo lleada a cabo según programación de la DRP</t>
  </si>
  <si>
    <t>Socialización de la estrategia de comunicación</t>
  </si>
  <si>
    <t>% de directivos en la Alcaldía Local que recibieron la socialización de la estrategia de comunicación en cascada</t>
  </si>
  <si>
    <t>Despliegue de la estrategia de comunicación</t>
  </si>
  <si>
    <t>% de despliegue de la estrategia de comunicación en cascada en la Alcaldía local</t>
  </si>
  <si>
    <t>Campañas externas de comunicación</t>
  </si>
  <si>
    <t>2 campañas externas de comunicación</t>
  </si>
  <si>
    <t>Campañas internas de comunicación</t>
  </si>
  <si>
    <t>2 campañas internas de comunicación</t>
  </si>
  <si>
    <t>Plan de comunicaciones 2017</t>
  </si>
  <si>
    <t>Un plan de comunicaciones ofrmulado para la vigencia 2017 en la Alcaldía Local</t>
  </si>
  <si>
    <t>Formular y socializar el  Plan de Comunicaciones de la Alcaldia Local para la Vigencia 2017</t>
  </si>
  <si>
    <t>Lineamientos de Gestión de la TIC implementados en la alcaldia local</t>
  </si>
  <si>
    <t>GESTIÓN DEL PATRIMONIO DOCUMENTAL</t>
  </si>
  <si>
    <r>
      <t>Adelantar el 100% de los procesos contractuales de malla vial</t>
    </r>
    <r>
      <rPr>
        <sz val="11"/>
        <color rgb="FFFF0000"/>
        <rFont val="Calibri"/>
        <family val="2"/>
        <scheme val="minor"/>
      </rPr>
      <t xml:space="preserve"> </t>
    </r>
    <r>
      <rPr>
        <sz val="11"/>
        <color theme="1"/>
        <rFont val="Calibri"/>
        <family val="2"/>
        <scheme val="minor"/>
      </rPr>
      <t>de la vigencia 2017, utilizando los pliegos tipo.</t>
    </r>
  </si>
  <si>
    <t>Cumplir en la Alcaldia Local con el 100% de las actividades dispuestas en el plan de acción de adopción de las NIC-SP según Resolución 693-2016 de la Contaduría General de la Nación</t>
  </si>
  <si>
    <t>Porcentaje de cumplimiento de las actividades dispuestas en el plan de acción NIC-SP</t>
  </si>
  <si>
    <t>(Porcentaje de cumplimiento de plan de acción de las NIC-SP 2017/Porcentaje de cumplimiento de plan de acción de las NIC-SP 2017 programado para la vigencia)*100</t>
  </si>
  <si>
    <t>Lineas de acción de DDHH incrementadas</t>
  </si>
  <si>
    <t>(Número de procesos de contratación de recursos de los FDL enviados a revisión, asesoría y con solicitud de asistencia técnica (procesos nuevos y modificaciones contractuales) / Número de procesos de contratación que cumplen con los criterios de la Directiva 12 de 2016) x 100</t>
  </si>
  <si>
    <t>Dar cumplimiento al plan de modernización de las alcaldias locales (según lineamientos establecidos por la Dirección Administrativa)</t>
  </si>
  <si>
    <t>SERVICIO A LA CIUDADANIA</t>
  </si>
  <si>
    <t>Implementar un punto de aplicación de la Encuesta de Percepción del Servicio, como cumplimiento a los lineamientos contenidos en la Circular 014 de 2016.</t>
  </si>
  <si>
    <t xml:space="preserve">Número de puntos de aplicación de la Encuesta de Percepción del Servicio implementados.
</t>
  </si>
  <si>
    <t>Puntos de aplicación de la encuesta de percepción del servicio, implamentados</t>
  </si>
  <si>
    <t>(No. De acciones del plan de modernización de  Alcaldías Locales ejecutadas y documentadas / No. De acciones del plan de modernización de  Alcaldías Locales formuladas por la SDG)*100</t>
  </si>
  <si>
    <t>Cumplimiento al plan de modernización</t>
  </si>
  <si>
    <t>(No. De lineamientos de la DTI implementados en la Alcaldía Local en la vigencia 2017/No. De lineamientos de la DTI impartidos por la DTI en 2017)*100</t>
  </si>
  <si>
    <t>Porcentaje de aplicación de los lineamientos establecidos en la Directiva 12 de 2016</t>
  </si>
  <si>
    <t>ALCALDE/SA LOCAL DE USAQUEN</t>
  </si>
  <si>
    <t>ALCALDE/SA LOCAL DE CHAPINERO</t>
  </si>
  <si>
    <t>ALCALDE/SA LOCAL DE SANTAFE</t>
  </si>
  <si>
    <t>ALCALDE/SA LOCAL DE SAN CRISTOBAL</t>
  </si>
  <si>
    <t>ALCALDE/SA LOCAL DE USME</t>
  </si>
  <si>
    <t>ALCALDE/SA LOCAL DE TUNJUELITO</t>
  </si>
  <si>
    <t>ALCALDE/SA LOCAL DE BOSA</t>
  </si>
  <si>
    <t>ALCALDE/SA LOCAL DE KENNEDY</t>
  </si>
  <si>
    <t>ALCALDE/SA LOCAL DE FONTIBON</t>
  </si>
  <si>
    <t>ALCALDE/SA LOCAL DE ENGATIVA</t>
  </si>
  <si>
    <t>ALCALDE/SA LOCAL DE SUBA</t>
  </si>
  <si>
    <t>ALCALDE/SA LOCAL DE BARRIOS UNIDOS</t>
  </si>
  <si>
    <t>ALCALDE/SA LOCAL DE TEUSAQUILLO</t>
  </si>
  <si>
    <t>ALCALDE/SA LOCAL DE LOS MARTIRES</t>
  </si>
  <si>
    <t>ALCALDE/SA LOCAL DE ANTONIO NARIÑO</t>
  </si>
  <si>
    <t xml:space="preserve">ALCALDE/SA LOCAL DE PUENTE ARANDA </t>
  </si>
  <si>
    <t>ALCALDE/SA LOCAL DE LA CANDELARIA</t>
  </si>
  <si>
    <t>ALCALDE/SA LOCAL DE RAFAEL URIBE URIBE</t>
  </si>
  <si>
    <t>ALCALDE/SA LOCAL DE CIUDAD BOLIVAR</t>
  </si>
  <si>
    <t>ALCALDE/SA LOCAL DE SUMAPAZ</t>
  </si>
  <si>
    <t>Establecer la linea base del consumo de papel del proceso durante la vigencia 2017</t>
  </si>
  <si>
    <t>Linea base del consumo de papel del proceso establecida</t>
  </si>
  <si>
    <t>Linea base del consumo de papel del proceso</t>
  </si>
  <si>
    <t>Linea Base de consumo de combustible y costos de mantenimiento establecida</t>
  </si>
  <si>
    <t xml:space="preserve">Linea base de consumo de combustible y costos de mantenimiento de los vehiculos </t>
  </si>
  <si>
    <t>Cumplir con el 100% de las buenas prácticas de gestión documental emitidas por el nivel central, en la muestra tomada por parte de los técnicos, en las sesiones de inspección a la gestión documental de la alcaldía local</t>
  </si>
  <si>
    <t>Jornadas de sensbilización sobre las buenas practicas de gestión documental realizadas</t>
  </si>
  <si>
    <t>Sumatoria de jornadas de sensibilización sobre las buenas practicas de gestión documental</t>
  </si>
  <si>
    <t>Porcentaje de cumplimiento a las buenas practicas de gestión documental</t>
  </si>
  <si>
    <t>% de cumplimiento de las buenas practicas de gestión documental emitidas por el nivel central</t>
  </si>
  <si>
    <t>Inventario de gestión realizado</t>
  </si>
  <si>
    <t>Numero de inventario de archivo gestión de la alcaldia local realizado</t>
  </si>
  <si>
    <t>Realizar un (1) inventario del archivo de gestión de la Alcaldía local, de acuerdo a los parámetros de la herramienta FUID vigente</t>
  </si>
  <si>
    <t>Realizar cuatro (4) jornadas de sensibilización sobre las buenas prácticas de gestión documental emitidas por el nivel central, a por lo menos el 80% de los funcionarios y contratistas vinculados o a la alcaldía local a la fecha en que se realice.</t>
  </si>
  <si>
    <t>Establecer la línea base de consumo de combustible y costos de mantenimiento de los vehículos oficiales livianos y pesados a cargo de la Alcaldía Local conforme a la herramienta suministrada por el nivel central</t>
  </si>
  <si>
    <t>Aplicar el 100% de los lineamientos establecidos en la Directiva 12 de 2016 del Alcalde Mayor sobre contratación.</t>
  </si>
  <si>
    <t>Procesos contractuales publicados y actualizados en SECOP I, II y TVEC</t>
  </si>
  <si>
    <t>Publicar el 100% 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</si>
  <si>
    <t>(PREDIS
Portal Colombia Compra Eficiente) (Informe de cruce de información de reporte - Subsecretarìa de Gestiòn Local)
Informe SIVICOF reportado trimestral a la Subsecretaría de Gestión Local)</t>
  </si>
  <si>
    <t>(No. procesos contractuales planeados, publicados y/o modificados en el Plan Anual de Adquisiciones - PAA en el portal de Colombia Compra Eficiente, asì como las actuaciones contractuales, celebración de contratos y/o convenios; publicados, modificados y/o liquidados en SECOP I o SECOP II o TVEC (según corresponda con la normatividad vigente) / No. actuaciones contracuales planeadas, realizadas, celebradas, publicadas y/o modificadas, y/o liquidadas) * 100</t>
  </si>
  <si>
    <t>Ejecutar el 90% - 100% del plan de acción aprobado por el CLG.</t>
  </si>
  <si>
    <t>Lograr el 10%-15% de avance del cumplimiento físico-Entregado en el Plan de Desarrollo Local</t>
  </si>
  <si>
    <t>Disminuir en un 10% las revocatorias en el Consejo de Justicia de las desiciones provenientes de la alcaldia local, en comparación con el año 2016</t>
  </si>
  <si>
    <t>Resolver el 55% - 100% de las querellas civiles de policia y contravencionales anteriores a la vigencia de la Ley 1801 de 2016.</t>
  </si>
  <si>
    <t>Impulsar hasta depurar el 100% de las actuaciones administrativas de las vigencias 2016 y 2017</t>
  </si>
  <si>
    <t>N.A.</t>
  </si>
  <si>
    <t>Porcentaje</t>
  </si>
  <si>
    <t>Cantidad</t>
  </si>
  <si>
    <t>77,7% (Cuatrenio)</t>
  </si>
  <si>
    <t xml:space="preserve">Porcentaje </t>
  </si>
  <si>
    <t>Obs: 16 preeliminares en la Asesoría Jurídica.</t>
  </si>
  <si>
    <t>Obs. Expedientes 2016 y 2017 de la Asesoría de Obras: 74</t>
  </si>
  <si>
    <t>Archivar el 30% de los expedientes de actuaciones administrativas de las vigencias 2015 y anteriores, de conformidad con los lineameintos formulados por la Dirección para la Gestión Policiva.</t>
  </si>
  <si>
    <t>Junio: 31,50%
Diciembre 92,94%</t>
  </si>
  <si>
    <t>N.A.
Obs. Los procesos a medir son:
Gasolina (1er trimestre)
Aseo y Cafetería (1er trimestre)
Intermediación de seguros (4to trimestre)
Papelería (3er trimestre)
Suministro de Tonners para impresoras (2do trimestre)</t>
  </si>
  <si>
    <t>1%+G53:L53</t>
  </si>
  <si>
    <t>La meta no está programada en este trimestre.</t>
  </si>
  <si>
    <t>Base de datos creada</t>
  </si>
  <si>
    <t>Se implementó una estretagia consistente en designar a una persona de planta para consolidar en una base de datos todas las proposiciones que llegan a la Alcaldía Local y realizar su seguimiento y verificar que se emita respuesta oportuna a partir de finales del mes de marzo de 2017</t>
  </si>
  <si>
    <t>Se realizó el ejercicio de diálogo social el día 31 de marzo de 2017 en la Casa Cultural y Comunitaria de la Concordia con la participación de 90 personas, liderado por el Alcalde Local y en compañía de la Veeduría Distrital.</t>
  </si>
  <si>
    <t>Presentación, listados de asistencia, formatos de preguntas y demás material que reposa en la oficina de Planeación.</t>
  </si>
  <si>
    <t>Matriz plan de acción CLG</t>
  </si>
  <si>
    <t>Coordinación Grupo Gestión para el Desarrollo Local</t>
  </si>
  <si>
    <t>Pieza convocatoria, registro fotográfico, listas de asistencia, documentos soporte de las mesas de trabajo adelantadas.</t>
  </si>
  <si>
    <t>Alcalde Local
Coordinación Gestión del Desarrollo Local
Oficina de Planeación</t>
  </si>
  <si>
    <t>Matriz MUSI</t>
  </si>
  <si>
    <t>Oficina de Planeación</t>
  </si>
  <si>
    <t>Plan de intervención</t>
  </si>
  <si>
    <t>No es posible en el momento definir los responsables dado que no se tiene plan y por tanto no se conocen las actividades específicas que se deben adelantar</t>
  </si>
  <si>
    <t>Metas plan de desarrollo IDENTIFICADAS</t>
  </si>
  <si>
    <t>Profesionales de Planeación - profesional de Apoyo de Derechos Humanos</t>
  </si>
  <si>
    <t>Proposiciones respondidas</t>
  </si>
  <si>
    <t>Funcionario designado como enlace local
Servidores públicos Alcaldía Local</t>
  </si>
  <si>
    <t>Citaciones a las convocatorias, actas de reunión resultantes de las mismas</t>
  </si>
  <si>
    <t xml:space="preserve">Convocados por  la Dirección de Relaciones Políticas  </t>
  </si>
  <si>
    <t>Soportes resultantes de la mesa de trabajo (ACTA)</t>
  </si>
  <si>
    <t>Junta Administradora Local, servidores designados de la Alcaldía Local, Dirección de Relaciones Políticas y funcionarios del nivel Directivo del Distrito Capital</t>
  </si>
  <si>
    <t>Acta de reunión</t>
  </si>
  <si>
    <t>Jefe de Prensa (Contratista)</t>
  </si>
  <si>
    <t>Redes sociales, página web institucional, piezas comunicativas</t>
  </si>
  <si>
    <t>Piezas comunicativas y actas de socialización</t>
  </si>
  <si>
    <t>Plan de comunicaciones aprobado</t>
  </si>
  <si>
    <t>Actas de operativo</t>
  </si>
  <si>
    <t>Asesoría jurídica</t>
  </si>
  <si>
    <t>Asesoría de Obras</t>
  </si>
  <si>
    <t>oficina ambiental</t>
  </si>
  <si>
    <t>Profesionales Asesoría Jurídica y Coordinación policiva jurídica</t>
  </si>
  <si>
    <t>La Alcaldía Locald e La Candelaria no tiene Inspecciones de Policía</t>
  </si>
  <si>
    <t>Actuacioens Administrativas vigencias 2015 y anteriores</t>
  </si>
  <si>
    <t>Profesionales y auxiliares Asesorías de Obras y Jurídica</t>
  </si>
  <si>
    <t>Alicativo SI ACTUA</t>
  </si>
  <si>
    <t>Profesionales y auxiliares Asesoría Jurídica</t>
  </si>
  <si>
    <t>Actuacioens Administrativas vigencias 2016 y 2017</t>
  </si>
  <si>
    <t>Profesionales y auxiliares Asesoría de Obras.</t>
  </si>
  <si>
    <t>PREDIS</t>
  </si>
  <si>
    <t>Oficina de Planeación, comité de contratación, Despacho, presupuesto.</t>
  </si>
  <si>
    <t>Planeación y apoyos a la supervición, Despacho, Presupuesto</t>
  </si>
  <si>
    <t>SECOP - Estudios previos</t>
  </si>
  <si>
    <t>Oficina de Contratación</t>
  </si>
  <si>
    <t>Cronograma, Actas de reunión, memorandos, auxiliares.</t>
  </si>
  <si>
    <t>Oficina de Contabilidad, Almacén, Coord. Gestión para el Desarrollo Local, Coord. Policiva Jurídica</t>
  </si>
  <si>
    <t>Portal Colombia Compra Eficiente.</t>
  </si>
  <si>
    <t>Esta meta no aplica para la Alcaldía Local de La Candelaria</t>
  </si>
  <si>
    <t>Matriz consumo de combustible y mantenimiento provista por la Dirección Administrativa</t>
  </si>
  <si>
    <t>Apoyo a la Supervisión - Planeación</t>
  </si>
  <si>
    <t>Directiva 12</t>
  </si>
  <si>
    <t>Encuestas de percepción aplicadas - reporte mensual Oficina de Atención a la Ciudadanía</t>
  </si>
  <si>
    <t>Coodinación Gestuión del Desarrollo Local</t>
  </si>
  <si>
    <t>Actas de sensibilización</t>
  </si>
  <si>
    <t>Oficina de Gestión Documental</t>
  </si>
  <si>
    <t>Acta</t>
  </si>
  <si>
    <t>FUID gestión</t>
  </si>
  <si>
    <t>Lineamientos impartidos y aplicados</t>
  </si>
  <si>
    <t>Dirección de TICS Administrador de red</t>
  </si>
  <si>
    <t>Matriz consumo de papel</t>
  </si>
  <si>
    <t>Oficina Ambiental</t>
  </si>
  <si>
    <t>Promotora de la mejora junto con los servidores públicos de la Alcaldía Local</t>
  </si>
  <si>
    <t>Promotora de la mejora junto con los servidores públicos designados de la Alcaldía Local</t>
  </si>
  <si>
    <t>Documentos proyectados y enviados a la Oficina Asesora de Planeación</t>
  </si>
  <si>
    <t>Oficinas de: CDI, Atención a la Ciudadanía, Prensa, Contratación, Sistemas y Planeación.</t>
  </si>
  <si>
    <t>Durante el primer trimestre del 2017 el Fondo de Desarrollo Local de La Candelaria contó con un presupuesto de inversión directa de $9,492,675,000, de los cuales a 31/03/2017 comprometió  $ 2,704,274,775, alcanzando un nivel de compromisos de 28,49%</t>
  </si>
  <si>
    <t>Reporte PREDIS sobre ejecución  del presupuesto de gastos e inversiones, con corte de 31/03/2017</t>
  </si>
  <si>
    <t>Durante el primer trimestre del 2017 el Fondo de Desarrollo Local de La Candelaria contó con un presupuesto de inversión directa de $9,492,675,000, de los que  comprometió  $ 2,704,274,775; sobre los recursos comprometidos se realizaron giros por $159,211,206 alcanzando un porcentaje de giros del 1,68% sobre el total de recursos de inversión directa apropiados.</t>
  </si>
  <si>
    <t>Para el 2017 el Fondo de Desarrollo Local de La Candelaria constituyó obligaciones por pagar de $12,213,898,749 de los que a 31/03/2017 giró $ 1,850,081,416, alcanzando un porcentaje de ejecuión del 15,15%.</t>
  </si>
  <si>
    <t>Reporte PREDIS sobre obligaciones por pagar, con corte de 31/03/2017</t>
  </si>
  <si>
    <t>La meta no está programada en este trimestre, dado que la herramienta llegó a la Alcaldía Local a final del mes de marzo, por tanto, el registro se inicia a partir del 01/04/2017</t>
  </si>
  <si>
    <t>Se han publicado 67 contratos con corte 30/03/2017, y se han actualizado los documentos en SECOP 1 (adiciones, prórrogas, otro si, suspensiones, entre otros)</t>
  </si>
  <si>
    <t>En el primer trimestre, de los 5 procesos programados en el PAA por la Alcaldía Local para adquirir a través del acuerdo marco de precios, se adelantaron dos (2) de ellos: Gasolina y Aseo y Cafetería.</t>
  </si>
  <si>
    <t>Se realizó en el período una actualización al PAA, la cual fue publicada en enero de 2017, en el período no se ha hecho necesario enviar a la DEL los estudios previos dado que lo contratado salió pur rubro de funcionamiento están fuera de lo establecido en el numeral B, ítem 1 y 2.
Para la celebración de los CPS se realizó la respectiva solicitud e No Hay ante la Dirección de Gestuón Humana enviando los respectivos estudios previos.</t>
  </si>
  <si>
    <t>ORFEO
SECOP 1</t>
  </si>
  <si>
    <t>SECOP</t>
  </si>
  <si>
    <t>Aplicativo GLPI</t>
  </si>
  <si>
    <t>La meta no está programada en este trimestre. Sin embargo es importante precisar que el FDLLC tiene vinculado a  través de CPS 027/17 a un servidor público para que adelante esta labor pero por dificultades técnicas de la Dirección de Tecnología no fue posible aplicar la misma en el primer trimestre, lo cual se manifestó a través de los casos 129512 de fecha 27/02/2017 y 132330 de fecha 13/03/2017. A partir de los primeros días de abril se habilitó nuevamente el usuario para la aplicación de dicha encuesta.</t>
  </si>
  <si>
    <t>Orfeo</t>
  </si>
  <si>
    <t>En el primer trimestre no se recibió comunicación por parte de la DTI del Nivel Central con lineamientos de gestión.</t>
  </si>
  <si>
    <t>N.A.
Obs: En las 2 Asesorías hay:
266 expedientes activos de obras
120 expedientes activos en Jurídica
Total de 386 expedientes</t>
  </si>
  <si>
    <t>Se adelantó el reporte del último trimestre de la vigencia 2016 en el mes de enero de 2017 a través de google drive, el reporte del primer trimestre de la vigencia 2017 se adelantó en el mes de abril a través de OneDrive. Los 2 reportes dentro de las fechas señaladas por la oficina Asesora de planeación para tal fin y con los soportes correspondientes cargados en la herramienta compartida</t>
  </si>
  <si>
    <t>Herramientas compartidas:
https://gobiernobogota-my.sharepoint.com/personal/dimelza_mendoza_gobiernobogota_gov_co/_layouts/15/onedrive.aspx?id=%2Fsites%2Freferentesalcaldias%2FDocumentos%20compartidos%2FReporte%20periodico%20Riesgos%20-%20SNC%2FI%20Trimestre%20-%202017%2FII%20Nivel%202L%20Desarrollo%20Local%2FLa%20Candelaria&amp;listurl=https%3A%2F%2Fgobiernobogota%2Esharepoint%2Ecom%2Fsites%2Freferentesalcaldias%2FDocumentos%20compartidos</t>
  </si>
  <si>
    <t xml:space="preserve">Se particpó en las cuatro (4) reuniones programadas para el primer trimestre de 2017 en la que fue convocada la Alcaldía Local.
- Jueves 02/02/2017: Mesa de trabajo programación y reprogramación del PAC realizada en la Sala de juntas Oficina Asesora de Planeación.
- Miércoles 08/02/2017. revisión acciones de mejora hallazgo BVQI realizada en la Sala de juntas Oficina Asesora de Planeación.
- Miércoles 08/03/2017: Reunión referentes de calidad convocada por la Dirección Administrativa en la Carrera 37 N° 25 A -57.
- Jueves 30/03/2017: Reunión referentes de calidad convocada por la Oficina Asesora de Planeación en la Carrera 37 N° 25 A -57
</t>
  </si>
  <si>
    <t>Actas de reunión que reposa en la Oficina Asesora de planeación (3) y Dirección Administrativa (1)</t>
  </si>
  <si>
    <t>Si bien en el trimestre no se actualizó ningún documento, es importante destacar que se ha participado en todas las convocatorias realizdas, sin embrago, las primeras citaciones a modificar documentación iniciaron en el mes de abril de 2017 para el proceso de IVC</t>
  </si>
  <si>
    <t>Orfeo
Correo electrónico outlook</t>
  </si>
  <si>
    <t>Si bien no se ha recibido ningún lineamiento oficial por ORFEO ni por correo electrónico institucional OUTLOOK para la vigencia 2017, pese a que el día 04/03/2017 se solicitó vía correo electrónico a la Dra. Martha Vargas  dicho lineamiento sobre buenas prácticas, cuya respuesta a la fecha no se ha obtenido, se vienen aplicando los lineamientos en la materia establecidos en el SIG, en la Ley 594 de 2000 y en el Acuerdo 042 de 2002.
Es importante precisar que el día 20/02/2017 los técnicos de Gestión Documental de esta Alcaldía Local se reunieron con la Dra. Vargas en la Dirección Administrativa de la Secretaría de Gobierno y se dejaron en acta las recomendaciones dadas sobre buenas prácticas para la organización de Gestión Documental, las cuales ya se venían aplicando previamente en esta Localidad.</t>
  </si>
  <si>
    <t>Acta de reunión.
Correo electrónico enviado Outlook</t>
  </si>
  <si>
    <t>Conforme al plan y al cronograma de implenentación de las NIC-SP, en el promer trimestre, acumulando lo ejecutado en la viogencia 2016 dado que el cronograma es únificado y se amplió a la vigencia 2017, se realizaron las siguientes acciones:
- Ajustes, depuración y reclasificaciones en el aplicativo SI CAPITAL - Módulo Limay
- Se asitió a las capacitaciones y mesas de trabajo en el período.</t>
  </si>
  <si>
    <t>Aplicativo SI CAPITAL 
Carpeta NIC-SP que reposa en contabilidad</t>
  </si>
  <si>
    <t>En el trimestre se realizaron las siguientes acciones programadas en el cronograma de Plan Anticorrupción y Atención a la Ciudadanía para dar cumplimiento a las metas siguientes:
- 3.1: Se definió por parte del Alcalde Local mediante acta de reunión y correos electrónicos de convocatoria.
-3.2, 3.4, 3.5, 3.6 y 3,7 Se solicita al profesional responsable contar con las evidencias de la realización de estas accionesco Memorando Rad. 20176720003443 del 29/03/2017.
- 4.1, 4.3, 4.6, 4.12, 4.14, 5,4 y 5,5: Mediante memorando 20176720003693 del 30/03/2017 se le solicita al dr. Lubar Andres Chaparro C. los lineamientos que se impartan desde su despacho para cumplir con las actividades y metas establecidas.
- 6.1: Mediante memorando 20176720003683 del 30/03/2017 se le solicita a la dra. Martha liliana Soto iguarán, Directora de Gestión del Talento Humano y a la Dra. lina Xiomara González Rincón, Jefe Oficina Asesora de Comunicaciones que se imparta desde su despacho lineamiento para cumplir con las actividades y metas establecidas.
- 4.1, 4.6, 4.12, 4.14 y 5,10: Mediante memorando 20176720003463 del 30/03/2017 se le solicita a la dra. Carolina León Diaz, responsable de la oficina de atención a la ciudadanía del nivel local que se determine las actividades a realizar en el nivel local.
- 4.3: Mediante memorando 20176720003473 del 30/03/2017 se le solicita a las Sras. Carolina León Diaz, María paz Cubides y Carlos Armando Rasgo responsable de la oficina de atención a la ciudadanía y CDI del nivel local que se asista a la actividad en mención.
- 4.7: Mediante memorando 20176720003483 del 30/03/2017 se le solicita al Sr. Carlos Armando Rasgo que se aplique el instrumento de encuesta.
-5.3 y 6.1: Mediante memorandos 20176720003493 y 20176720003513 de fecha 30/03/2017 se le solicita a la Dra. Pili Alejandra Solano se de cumplimiento a las acciones a su cargo.
- 5.4: Mediante memorando 20176720003503 del 30/03/2017 se le solicita a la Dra. Xiomara Melissa Sierra las publicaciones en SECOP.
- 5.3: Mediante memorando 20176720003663 del 30/03/2017 se le solicita al Dr. Cesar A. Intriago B. se de lineamiento para cumplir con las actividades y metas establecidas.</t>
  </si>
  <si>
    <t>Actuaciones administrativas</t>
  </si>
  <si>
    <t>Se realizaron los siguientes impulsos en el período: (25 de 74)
1. Expediente 02/2016: Solicitud IDPC pruebas infracción de fecha 02/02/2017
2. Expediente 06/2016: visita de seguimiento de fecha 09/02/2017
3. Expediente 07/2016: Solicitud IDPC pruebas infracción de fecha 15/02/2017
4. Expediente 08/2016: Comunicado inicio actuación administrativa de fecha 13/02/2017
5. Expediente 09/2016: Constancia notificación Res. 036/17de fecha 03/04/2017
6. Expediente 12/2016: Solicitud cámara de comercio de fecha 02/02/2017
7. Expediente 13/2016: Respuesta solicitud José Daniel Briceño de fecha 16/03/2017
8. Expediente 14/2016: Solicitud IDPC pruebas infracción de fecha 03/02/2017 
9. Expediente 16/2016: Notificación Resolución 017/2017 de fecha 31/03/2017
10. Expediente 19/2016: Citación rendir diligencia expresión de fecha 22/02/2017
11. Expediente 24/2016: Solicitud Planeación Distrital IDU de fecha 13/03/2017
12. Expediente 26/2016: Notificación Resolución 03/2017 de fecha 10/04/2017  
13. Expediente 28/2016: visita de seguimiento de fecha 07/02/2017
14. Expediente 29/2016: Notificación Resolución 035/2017 de fecha 28/03/2017
15. Expediente 30/2016: Solicitud IDPC pruebas infracción de fecha 07/02/2017 
16. Expediente 31/2016: Citación notificación de cargos de fecha 22/02/2017
17. Expediente 33/2016: Solicitud IDPC pruebas infracción de fecha 07/02/2017
18. Expediente 02N/2016: visita de seguimiento de fecha 16/02/2017
19. Expediente 03N/2016: visita de seguimiento de fecha 07/02/2017
20. Expediente 04N/2016: visita de seguimiento de fecha 06/01/2017
21. Expediente 06N/2016: citación rendir diligencia de expresiones de fecha 09/02/2017
22. Expediente 07N/2016: Solicitud IDPC y Catastro de pruebas de fecha 03/01/2017 
23. Expediente 10N/2016: visita de seguimiento de fecha 27/02/2017
24. Expediente 23N/2016: Diligencia de expresiones de fecha 27/02/2017
25. Expediente 27N/2016: visita de control de fecha 21/03/2017</t>
  </si>
  <si>
    <t>En el trimestre se realizaron los siguientes seis (6) operativos:
Enero:
25/01/2017: Universidad externado de Colombia
31/01/2017: Universidad de los Andes
Febrero:
22/02/2017: Teatro Colón
27/02/2017: Plaza de Mercado la Concordia
Marzo:
27/03/2017: Universidad del rosario – Casa UR
29/03/2017: IED La Concordia</t>
  </si>
  <si>
    <t>Carpeta "operativos 2017" que se encuentra en la Oficina de Obras</t>
  </si>
  <si>
    <t>En el trimestre se realizaron los siguientes tres (3) operativos:
Enero:
18/01/2017: Recorrido barrio Concordia - Calles 12B y 12 C entre carreras 1 y 2
Febrero:
16/02/2017: Recorrido proyecto presidencial - Carrera 9 y 10 entre calles 6 y 10
Marzo:
14/03/2017: Recorrido zona joyeros entre carrera 6 y 7 y calles 11 y 12 C</t>
  </si>
  <si>
    <t>Actuaciones Administrativas</t>
  </si>
  <si>
    <t>7 fallos de 19 enviados</t>
  </si>
  <si>
    <t>En el trimestre se realizaron doce (12) siguientes operativos:
1. 24/01/2017: Parqueaderos
2. 26/01/2017: Parqueaderos
3. 30/01/2017: Establecimiento Hollywood Parrilla
4. 13/02/2017: Parqueaderos
5. 14/02/2017: Parqueaderos
6. 16/02/2017: Hostales (2 operativos)
7. 14/02/2017: Parqueaderos
8. 22/02/2017: Parqueaderos
9. 02/03/2017: Establecimientos en la zona del Chorro de Quevedo
10. 03/03/2007: Establecimientos en la zona del Chorro de Quevedo
11. 09/03/2017: Establecimientos aledaños a la Plaza de La Concordia
12. 24/03/2017: Establecimientos barrio Egipto, AV. Presidencial y Comuneros</t>
  </si>
  <si>
    <t>Aplicativo SIG</t>
  </si>
  <si>
    <t>Incrementar y/o mantener las lineas de acción de Derechos Humanos en el Plan Operativo Anual Local</t>
  </si>
  <si>
    <t>Para la vigencia 2017 no se tiene el reporte de la matriz MUSI, Planeación Distrital según manifiesta el responsable del reporte se ha avanzado en la consolidación de la información pero no se tiene información de ejecución física sino financiera a la fecha, por lo que si bien hay avance, no fue posible cuantificarlo a la fecha de ste envió y por tanto tampoco fue posible reportarlo.</t>
  </si>
  <si>
    <t>A continuación se relacionan los planes de mejoramiento abiertos que tengan acciones en curso aun en trámite. Los planes de mejoramiento cerrados o con las acciones al 100% de jecución pendientes de cierre por parte de la OCI no se discriminan en este reporte:
- PM 573: Tiene 1 acción vencida, las demás se encuentran al 100% de ejecución
- PM 800: Tiene 1 acción vencida, las demás se encuentran al 100% de ejecución
- PM 809: Tiene 1 acción en curso dentro de términos
- PM 861: De 18 acciones en curso tiene 7 acciones vencidas, las demás se encuentran al 100% o en ejecución.
- PM 889 De 5 acciones en curso tiene 2 acciones vencidas, las demás se encuentran al 100% o en ejecución.
- PM 911 De 12 acciones en curso no tiene acciones vencidas, las demás se encuentran al 100% o en ejecución.
- PM 932 De 1 acción en curso no tiene acciones vencidas.
- PM 934 De 3 acciones en curso no tiene acciones vencidas.
Las acciones de plan de Mejoramiento de Contraloría se encuentran finalizadas pero abiertas, en el momento están siendo evaluadas por el ente de control en el marco de la ejecución de la auditoría de regularidad, excepto por una de ellas que no se cumplió.
Para un total de 41 acciones en curso (registradas con fecha de finalización posterior a 01/04/2017) y 11 de ellas vencidas de planes registrados en el SIG y 1 de Contraloría.</t>
  </si>
  <si>
    <t>En el trimestre se realizaron los siguientes archivos de los expedientes:
1. Expediente 010/2007: con Resolución 001/2017 de fecha 11/01/2017 se da por terminada la actuación
2. Expediente 389/2013: con Resolución 004/2017 de fecha 12/01/2017 se declara agotada la investigación
3. Expediente 003/2015: con Resolución 014/2017 de fecha 15/02/2017 se da por terminada la actuación
4. Expediente 071/2015: con Resolución 015/2017 de fecha 15/02/2017 se da por terminada la actuación
5. Expediente 017/2013: con Resolución 018/2017 de fecha 22/02/2017 se da por terminada la actuación
6. Expediente 029/2014: con Resolución 021/2017 de fecha 24/02/2017 se da por terminada la actuación
7. Expediente 029/2014: con Resolución 021/2017 de fecha 24/02/2017 se da por terminada la actuación
8. Preliminar 236/2012: con Resolución 037/2017 de fecha 14/03/2017 se declara agotada la investigación
9. Expediente 043/2005: con Resolución 063/2017 de fecha 31/03/2017 se declara agotada la investigación
10. Querella 14366: con Resolución 065/2017 de fecha 31/03/2017 se declara agotada la investigación
11. Expediente 005/2009: con Resolución 024/2017 de fecha 25/02/2017 Archivo
12. Expediente 004/2011: con Resolución 025/2017 de fecha 25/02/2017 Archivo
13. Expediente 006/2011: con Resolución 026/2017 de fecha 25/02/2017 Multa
14. Expediente 030/2011: con Resolución 027/2017 de fecha 25/02/2017 Archivo
15. Expediente 044/2011: con Resolución 028/2017 de fecha 27/02/2017 Archivo
16. Expediente 009/2012: con Resolución 029/2017 de fecha 27/02/2017 Pérdida de fuerza ejecutoria
17. Expediente 004/2013: con Resolución 030/2017 de fecha 27/02/2017 Archivo
18. Expediente 035/2014: con Resolución 031/2017 de fecha 27/02/2017 Archivo
19. Expediente 005/2015: con Resolución 039/2017 de fecha 28/03/2017 Archivo
20. Expediente 018/2010: con Resolución 040/2017 de fecha 28/03/2017 Archivo
21. Expediente 051/2011: con Resolución 041/2017 de fecha 28/03/2017 Archivo
22. Expediente 020/2011: con Resolución 042/2017 de fecha 29/03/2017  Archivo
23. Expediente 008/2009: con Resolución 043/2017 de fecha 29/03/2017  Archivo 
24. Expediente 061/2010: con Resolución 044/2017 de fecha 29/03/2017 Archivo
25. Expediente 020/2013: con Resolución 045/2017 de fecha 29/03/2017 Archivo
26. Expediente 009/2011: con Resolución 046/2017 de fecha 29/03/2017 No repone, se concede apelación
27. Expediente 011/2012: con Resolución 047/2017 de fecha 29/03/2017  Repone multa
28. Expediente 007/2012: con Resolución 048/2017 de fecha 29/03/2017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</si>
</sst>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164" formatCode="_-* #,##0.00\ _€_-;\-* #,##0.00\ _€_-;_-* &quot;-&quot;??\ _€_-;_-@_-"/>
    <numFmt numFmtId="165" formatCode="_(* #,##0_);_(* \(#,##0\);_(* &quot;-&quot;??_);_(@_)"/>
    <numFmt numFmtId="166" formatCode="[$$-240A]\ #,##0.00"/>
    <numFmt numFmtId="167" formatCode="* #,##0.00&quot;    &quot;;\-* #,##0.00&quot;    &quot;;* \-#&quot;    &quot;;@\ "/>
    <numFmt numFmtId="168" formatCode="0.0%"/>
  </numFmts>
  <fonts count="49">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Calibri"/>
      <family val="2"/>
      <scheme val="minor"/>
    </font>
    <font>
      <sz val="10"/>
      <color indexed="8"/>
      <name val="Arial"/>
      <family val="2"/>
    </font>
    <font>
      <b/>
      <sz val="10"/>
      <color indexed="8"/>
      <name val="Arial"/>
      <family val="2"/>
    </font>
    <font>
      <b/>
      <sz val="10"/>
      <color theme="1"/>
      <name val="Calibri"/>
      <family val="2"/>
      <scheme val="minor"/>
    </font>
    <font>
      <sz val="10"/>
      <color theme="1"/>
      <name val="Arial"/>
      <family val="2"/>
    </font>
    <font>
      <sz val="12"/>
      <color theme="1"/>
      <name val="Arial"/>
      <family val="2"/>
    </font>
    <font>
      <b/>
      <sz val="10"/>
      <color theme="1"/>
      <name val="Arial"/>
      <family val="2"/>
    </font>
    <font>
      <sz val="11"/>
      <color theme="1"/>
      <name val="Arial"/>
      <family val="2"/>
    </font>
    <font>
      <sz val="8"/>
      <color indexed="81"/>
      <name val="Tahoma"/>
      <family val="2"/>
    </font>
    <font>
      <b/>
      <sz val="8"/>
      <color indexed="81"/>
      <name val="Tahoma"/>
      <family val="2"/>
    </font>
    <font>
      <b/>
      <sz val="18"/>
      <color theme="1"/>
      <name val="Calibri"/>
      <family val="2"/>
      <scheme val="minor"/>
    </font>
    <font>
      <sz val="14"/>
      <color theme="1"/>
      <name val="Arial Narrow"/>
      <family val="2"/>
    </font>
    <font>
      <sz val="14"/>
      <name val="Arial Narrow"/>
      <family val="2"/>
    </font>
    <font>
      <sz val="14"/>
      <color rgb="FFFF0000"/>
      <name val="Arial Narrow"/>
      <family val="2"/>
    </font>
    <font>
      <sz val="10"/>
      <color theme="1"/>
      <name val="Agency FB"/>
      <family val="2"/>
    </font>
    <font>
      <sz val="11"/>
      <name val="Calibri"/>
      <family val="2"/>
      <scheme val="minor"/>
    </font>
    <font>
      <b/>
      <sz val="20"/>
      <color indexed="81"/>
      <name val="Tahoma"/>
      <family val="2"/>
    </font>
    <font>
      <b/>
      <sz val="22"/>
      <color indexed="81"/>
      <name val="Tahoma"/>
      <family val="2"/>
    </font>
    <font>
      <b/>
      <sz val="12"/>
      <color theme="1"/>
      <name val="Calibri"/>
      <family val="2"/>
      <scheme val="minor"/>
    </font>
    <font>
      <b/>
      <sz val="12"/>
      <color theme="0"/>
      <name val="Calibri"/>
      <family val="2"/>
      <scheme val="minor"/>
    </font>
    <font>
      <sz val="12"/>
      <color theme="0"/>
      <name val="Calibri"/>
      <family val="2"/>
      <scheme val="minor"/>
    </font>
    <font>
      <b/>
      <sz val="11"/>
      <name val="Arial"/>
      <family val="2"/>
    </font>
    <font>
      <b/>
      <sz val="12"/>
      <name val="Arial"/>
      <family val="2"/>
    </font>
    <font>
      <b/>
      <sz val="26"/>
      <color theme="1"/>
      <name val="Arial"/>
      <family val="2"/>
    </font>
    <font>
      <b/>
      <sz val="28"/>
      <color theme="1"/>
      <name val="Arial"/>
      <family val="2"/>
    </font>
    <font>
      <b/>
      <sz val="11"/>
      <color theme="1"/>
      <name val="Arial"/>
      <family val="2"/>
    </font>
    <font>
      <b/>
      <sz val="20"/>
      <color theme="1"/>
      <name val="Arial"/>
      <family val="2"/>
    </font>
    <font>
      <b/>
      <sz val="22"/>
      <name val="Arial"/>
      <family val="2"/>
    </font>
    <font>
      <sz val="11"/>
      <color theme="0"/>
      <name val="Calibri"/>
      <family val="2"/>
      <scheme val="minor"/>
    </font>
    <font>
      <sz val="11"/>
      <color rgb="FFFF0000"/>
      <name val="Calibri"/>
      <family val="2"/>
      <scheme val="minor"/>
    </font>
    <font>
      <b/>
      <sz val="14"/>
      <color theme="1"/>
      <name val="Arial"/>
      <family val="2"/>
    </font>
    <font>
      <b/>
      <sz val="14"/>
      <color theme="1"/>
      <name val="Calibri"/>
      <family val="2"/>
      <scheme val="minor"/>
    </font>
    <font>
      <b/>
      <sz val="14"/>
      <color theme="1"/>
      <name val="Arial "/>
    </font>
    <font>
      <b/>
      <sz val="14"/>
      <color theme="0"/>
      <name val="Calibri"/>
      <family val="2"/>
      <scheme val="minor"/>
    </font>
    <font>
      <b/>
      <sz val="14"/>
      <color theme="0"/>
      <name val="Arial"/>
      <family val="2"/>
    </font>
    <font>
      <b/>
      <sz val="14"/>
      <name val="Arial"/>
      <family val="2"/>
    </font>
    <font>
      <b/>
      <sz val="14"/>
      <name val="Calibri"/>
      <family val="2"/>
      <scheme val="minor"/>
    </font>
    <font>
      <b/>
      <sz val="11"/>
      <color indexed="81"/>
      <name val="Tahoma"/>
      <family val="2"/>
    </font>
    <font>
      <sz val="14"/>
      <name val="Arial"/>
      <family val="2"/>
    </font>
    <font>
      <sz val="12"/>
      <name val="Arial Narrow"/>
      <family val="2"/>
    </font>
    <font>
      <b/>
      <sz val="28"/>
      <color indexed="81"/>
      <name val="Tahoma"/>
      <family val="2"/>
    </font>
    <font>
      <b/>
      <sz val="18"/>
      <color indexed="81"/>
      <name val="Tahoma"/>
      <family val="2"/>
    </font>
    <font>
      <b/>
      <sz val="10"/>
      <color indexed="81"/>
      <name val="Tahoma"/>
      <family val="2"/>
    </font>
    <font>
      <b/>
      <sz val="14"/>
      <color indexed="81"/>
      <name val="Tahoma"/>
      <family val="2"/>
    </font>
    <font>
      <sz val="14"/>
      <name val="Calibri"/>
      <family val="2"/>
      <scheme val="minor"/>
    </font>
  </fonts>
  <fills count="3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39997558519241921"/>
        <bgColor indexed="64"/>
      </patternFill>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6" tint="0.59999389629810485"/>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theme="9"/>
        <bgColor indexed="64"/>
      </patternFill>
    </fill>
    <fill>
      <patternFill patternType="solid">
        <fgColor rgb="FF92D050"/>
        <bgColor indexed="64"/>
      </patternFill>
    </fill>
    <fill>
      <patternFill patternType="solid">
        <fgColor theme="3" tint="-0.249977111117893"/>
        <bgColor indexed="64"/>
      </patternFill>
    </fill>
    <fill>
      <patternFill patternType="solid">
        <fgColor theme="5" tint="-0.499984740745262"/>
        <bgColor indexed="64"/>
      </patternFill>
    </fill>
    <fill>
      <patternFill patternType="solid">
        <fgColor theme="2" tint="-0.749992370372631"/>
        <bgColor indexed="64"/>
      </patternFill>
    </fill>
    <fill>
      <patternFill patternType="solid">
        <fgColor theme="8"/>
        <bgColor indexed="64"/>
      </patternFill>
    </fill>
    <fill>
      <patternFill patternType="solid">
        <fgColor rgb="FF9CB5CC"/>
        <bgColor indexed="64"/>
      </patternFill>
    </fill>
    <fill>
      <patternFill patternType="solid">
        <fgColor rgb="FF6BFD91"/>
        <bgColor indexed="64"/>
      </patternFill>
    </fill>
  </fills>
  <borders count="5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auto="1"/>
      </left>
      <right style="thin">
        <color indexed="64"/>
      </right>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2">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9" fontId="3" fillId="0" borderId="0" applyFill="0" applyBorder="0" applyAlignment="0" applyProtection="0"/>
    <xf numFmtId="9" fontId="3" fillId="0" borderId="0" applyFill="0" applyBorder="0" applyAlignment="0" applyProtection="0"/>
    <xf numFmtId="167" fontId="3" fillId="0" borderId="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440">
    <xf numFmtId="0" fontId="0" fillId="0" borderId="0" xfId="0"/>
    <xf numFmtId="0" fontId="4" fillId="2" borderId="0" xfId="0" applyFont="1" applyFill="1"/>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Alignment="1">
      <alignment horizontal="center"/>
    </xf>
    <xf numFmtId="0" fontId="2" fillId="5"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8" fillId="2" borderId="0" xfId="0" applyFont="1" applyFill="1" applyBorder="1" applyAlignment="1">
      <alignment vertical="center" wrapText="1"/>
    </xf>
    <xf numFmtId="0" fontId="8" fillId="2" borderId="0" xfId="0" applyFont="1" applyFill="1"/>
    <xf numFmtId="0" fontId="4" fillId="2" borderId="0" xfId="0" applyFont="1" applyFill="1" applyAlignment="1">
      <alignment vertical="top" wrapText="1"/>
    </xf>
    <xf numFmtId="0" fontId="7" fillId="2" borderId="0" xfId="0" applyFont="1" applyFill="1" applyBorder="1" applyAlignment="1">
      <alignment vertical="center"/>
    </xf>
    <xf numFmtId="0" fontId="6" fillId="2" borderId="0" xfId="0" applyFont="1" applyFill="1" applyBorder="1" applyAlignment="1">
      <alignment horizontal="center" vertical="center" wrapText="1"/>
    </xf>
    <xf numFmtId="0" fontId="4" fillId="2" borderId="0" xfId="0" applyFont="1" applyFill="1" applyBorder="1"/>
    <xf numFmtId="0" fontId="8" fillId="2" borderId="7" xfId="0" applyFont="1" applyFill="1" applyBorder="1" applyAlignment="1">
      <alignment horizontal="center" vertical="center" wrapText="1"/>
    </xf>
    <xf numFmtId="0" fontId="11" fillId="0" borderId="16" xfId="0" applyFont="1" applyFill="1" applyBorder="1" applyAlignment="1">
      <alignment horizontal="justify" vertical="center" wrapText="1"/>
    </xf>
    <xf numFmtId="0" fontId="11" fillId="0" borderId="7" xfId="0" applyFont="1" applyFill="1" applyBorder="1" applyAlignment="1">
      <alignment horizontal="center" vertical="center" wrapText="1"/>
    </xf>
    <xf numFmtId="0" fontId="0" fillId="0" borderId="0" xfId="0" applyAlignment="1">
      <alignment wrapText="1"/>
    </xf>
    <xf numFmtId="0" fontId="11" fillId="0" borderId="9" xfId="0" applyFont="1" applyFill="1" applyBorder="1" applyAlignment="1">
      <alignment horizontal="justify" vertical="center" wrapText="1"/>
    </xf>
    <xf numFmtId="0" fontId="11" fillId="0" borderId="7"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1" fillId="0" borderId="8"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5" fillId="2" borderId="0" xfId="0" applyFont="1" applyFill="1" applyBorder="1" applyAlignment="1">
      <alignment horizontal="center"/>
    </xf>
    <xf numFmtId="0" fontId="9" fillId="0" borderId="0" xfId="0" applyFont="1" applyAlignment="1">
      <alignment horizontal="justify"/>
    </xf>
    <xf numFmtId="0" fontId="15" fillId="13" borderId="5" xfId="0" applyFont="1" applyFill="1" applyBorder="1" applyAlignment="1">
      <alignment horizontal="justify" vertical="center" wrapText="1"/>
    </xf>
    <xf numFmtId="0" fontId="15" fillId="2" borderId="5" xfId="0" applyFont="1" applyFill="1" applyBorder="1" applyAlignment="1">
      <alignment horizontal="justify" vertical="center" wrapText="1"/>
    </xf>
    <xf numFmtId="0" fontId="16" fillId="7" borderId="7" xfId="0" applyFont="1" applyFill="1" applyBorder="1" applyAlignment="1">
      <alignment horizontal="center" vertical="center" wrapText="1"/>
    </xf>
    <xf numFmtId="0" fontId="16" fillId="7" borderId="7" xfId="0" applyFont="1" applyFill="1" applyBorder="1" applyAlignment="1">
      <alignment horizontal="justify" vertical="center" wrapText="1"/>
    </xf>
    <xf numFmtId="0" fontId="15" fillId="7" borderId="5" xfId="0" applyFont="1" applyFill="1" applyBorder="1" applyAlignment="1">
      <alignment horizontal="justify" vertical="center" wrapText="1"/>
    </xf>
    <xf numFmtId="0" fontId="15" fillId="7" borderId="11" xfId="0" applyFont="1" applyFill="1" applyBorder="1" applyAlignment="1">
      <alignment horizontal="justify" vertical="center" wrapText="1"/>
    </xf>
    <xf numFmtId="0" fontId="16" fillId="3" borderId="15" xfId="0" applyFont="1" applyFill="1" applyBorder="1" applyAlignment="1">
      <alignment horizontal="justify" vertical="center" wrapText="1"/>
    </xf>
    <xf numFmtId="0" fontId="16" fillId="3" borderId="5" xfId="0" applyFont="1" applyFill="1" applyBorder="1" applyAlignment="1">
      <alignment horizontal="justify" vertical="center" wrapText="1"/>
    </xf>
    <xf numFmtId="0" fontId="16" fillId="14" borderId="7" xfId="0" applyFont="1" applyFill="1" applyBorder="1" applyAlignment="1">
      <alignment horizontal="justify" vertical="center" wrapText="1"/>
    </xf>
    <xf numFmtId="0" fontId="16" fillId="14" borderId="5" xfId="0" applyFont="1" applyFill="1" applyBorder="1" applyAlignment="1">
      <alignment horizontal="justify" vertical="center" wrapText="1"/>
    </xf>
    <xf numFmtId="0" fontId="16" fillId="15" borderId="5" xfId="0" applyFont="1" applyFill="1" applyBorder="1" applyAlignment="1">
      <alignment horizontal="justify" vertical="center" wrapText="1"/>
    </xf>
    <xf numFmtId="0" fontId="15" fillId="15" borderId="14" xfId="0" applyFont="1" applyFill="1" applyBorder="1" applyAlignment="1">
      <alignment horizontal="justify" vertical="center" wrapText="1"/>
    </xf>
    <xf numFmtId="0" fontId="15" fillId="15" borderId="5" xfId="0" applyFont="1" applyFill="1" applyBorder="1" applyAlignment="1">
      <alignment horizontal="justify" vertical="center" wrapText="1"/>
    </xf>
    <xf numFmtId="0" fontId="16" fillId="15" borderId="7" xfId="0" applyFont="1" applyFill="1" applyBorder="1" applyAlignment="1">
      <alignment vertical="center" wrapText="1"/>
    </xf>
    <xf numFmtId="0" fontId="15" fillId="16" borderId="15" xfId="0" applyFont="1" applyFill="1" applyBorder="1" applyAlignment="1">
      <alignment horizontal="justify" vertical="center" wrapText="1"/>
    </xf>
    <xf numFmtId="0" fontId="15" fillId="16" borderId="5" xfId="0" applyFont="1" applyFill="1" applyBorder="1" applyAlignment="1">
      <alignment horizontal="justify" vertical="center" wrapText="1"/>
    </xf>
    <xf numFmtId="0" fontId="16" fillId="16" borderId="5" xfId="0" applyFont="1" applyFill="1" applyBorder="1" applyAlignment="1">
      <alignment horizontal="justify" vertical="center" wrapText="1"/>
    </xf>
    <xf numFmtId="0" fontId="17" fillId="16" borderId="5" xfId="0" applyFont="1" applyFill="1" applyBorder="1" applyAlignment="1">
      <alignment horizontal="justify" vertical="center" wrapText="1"/>
    </xf>
    <xf numFmtId="0" fontId="15" fillId="16" borderId="13" xfId="0" applyFont="1" applyFill="1" applyBorder="1" applyAlignment="1">
      <alignment horizontal="left" vertical="center" wrapText="1"/>
    </xf>
    <xf numFmtId="0" fontId="15" fillId="16" borderId="11" xfId="0" applyFont="1" applyFill="1" applyBorder="1" applyAlignment="1">
      <alignment horizontal="justify" vertical="center" wrapText="1"/>
    </xf>
    <xf numFmtId="0" fontId="16" fillId="16" borderId="15" xfId="0" applyFont="1" applyFill="1" applyBorder="1" applyAlignment="1">
      <alignment horizontal="justify" vertical="center" wrapText="1"/>
    </xf>
    <xf numFmtId="0" fontId="16" fillId="16" borderId="11" xfId="0" applyFont="1" applyFill="1" applyBorder="1" applyAlignment="1">
      <alignment horizontal="justify" vertical="center" wrapText="1"/>
    </xf>
    <xf numFmtId="0" fontId="2" fillId="5" borderId="8" xfId="0" applyFont="1" applyFill="1" applyBorder="1" applyAlignment="1">
      <alignment horizontal="center" vertical="center" wrapText="1"/>
    </xf>
    <xf numFmtId="0" fontId="7" fillId="5" borderId="8" xfId="0" applyFont="1" applyFill="1" applyBorder="1"/>
    <xf numFmtId="0" fontId="8" fillId="2" borderId="5" xfId="0" applyFont="1" applyFill="1" applyBorder="1" applyAlignment="1">
      <alignment horizontal="center" vertical="center" wrapText="1"/>
    </xf>
    <xf numFmtId="0" fontId="8" fillId="2" borderId="5" xfId="0" applyFont="1" applyFill="1" applyBorder="1" applyAlignment="1">
      <alignment horizontal="center" vertical="top" wrapText="1"/>
    </xf>
    <xf numFmtId="9" fontId="3" fillId="2" borderId="0" xfId="2" applyFont="1" applyFill="1" applyBorder="1" applyAlignment="1">
      <alignment horizontal="center" vertical="center" wrapText="1"/>
    </xf>
    <xf numFmtId="166" fontId="8" fillId="2" borderId="7" xfId="0" applyNumberFormat="1" applyFont="1" applyFill="1" applyBorder="1" applyAlignment="1" applyProtection="1">
      <alignment horizontal="center" vertical="center" wrapText="1"/>
      <protection locked="0"/>
    </xf>
    <xf numFmtId="0" fontId="0" fillId="0" borderId="0" xfId="0" applyBorder="1"/>
    <xf numFmtId="0" fontId="22" fillId="0" borderId="0" xfId="0" applyFont="1" applyBorder="1"/>
    <xf numFmtId="0" fontId="22" fillId="0" borderId="0" xfId="0" applyFont="1" applyBorder="1" applyAlignment="1">
      <alignment vertical="center" wrapText="1"/>
    </xf>
    <xf numFmtId="0" fontId="8" fillId="2" borderId="7" xfId="0" applyFont="1" applyFill="1" applyBorder="1" applyAlignment="1" applyProtection="1">
      <alignment horizontal="left" vertical="center" wrapText="1"/>
    </xf>
    <xf numFmtId="0" fontId="23" fillId="21" borderId="6" xfId="0" applyFont="1" applyFill="1" applyBorder="1" applyAlignment="1">
      <alignment horizontal="center" vertical="center"/>
    </xf>
    <xf numFmtId="0" fontId="22" fillId="7" borderId="6" xfId="0" applyFont="1" applyFill="1" applyBorder="1" applyAlignment="1"/>
    <xf numFmtId="0" fontId="22" fillId="7" borderId="7" xfId="0" applyFont="1" applyFill="1" applyBorder="1" applyAlignment="1"/>
    <xf numFmtId="0" fontId="24" fillId="21" borderId="3" xfId="0" applyFont="1" applyFill="1" applyBorder="1" applyAlignment="1">
      <alignment vertical="center" wrapText="1"/>
    </xf>
    <xf numFmtId="0" fontId="2" fillId="2" borderId="3" xfId="0" applyFont="1" applyFill="1" applyBorder="1" applyAlignment="1">
      <alignment vertical="center" wrapText="1"/>
    </xf>
    <xf numFmtId="0" fontId="2" fillId="2" borderId="5" xfId="0" applyFont="1" applyFill="1" applyBorder="1" applyAlignment="1">
      <alignment vertical="center" wrapText="1"/>
    </xf>
    <xf numFmtId="0" fontId="25" fillId="2" borderId="7" xfId="0" applyFont="1" applyFill="1" applyBorder="1" applyAlignment="1">
      <alignment vertical="center" wrapText="1"/>
    </xf>
    <xf numFmtId="0" fontId="8"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8" fillId="2" borderId="3" xfId="0" applyFont="1" applyFill="1" applyBorder="1" applyAlignment="1">
      <alignment horizontal="center" vertical="top" wrapText="1"/>
    </xf>
    <xf numFmtId="0" fontId="2" fillId="2" borderId="0"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7" fillId="2" borderId="0" xfId="0" applyFont="1" applyFill="1" applyBorder="1" applyAlignment="1">
      <alignment vertical="top" wrapText="1"/>
    </xf>
    <xf numFmtId="0" fontId="7" fillId="2" borderId="0" xfId="0" applyFont="1" applyFill="1" applyBorder="1" applyAlignment="1">
      <alignment horizontal="center" vertical="center" wrapText="1"/>
    </xf>
    <xf numFmtId="0" fontId="0" fillId="3" borderId="7" xfId="0" applyFill="1" applyBorder="1" applyAlignment="1" applyProtection="1">
      <alignment horizontal="left" vertical="center" wrapText="1"/>
      <protection locked="0"/>
    </xf>
    <xf numFmtId="0" fontId="19" fillId="3" borderId="7" xfId="0" applyFont="1" applyFill="1" applyBorder="1" applyAlignment="1" applyProtection="1">
      <alignment horizontal="left" vertical="center" wrapText="1"/>
      <protection locked="0"/>
    </xf>
    <xf numFmtId="0" fontId="8" fillId="2" borderId="7" xfId="0" applyFont="1" applyFill="1" applyBorder="1" applyAlignment="1">
      <alignment horizontal="left" vertical="center" wrapText="1"/>
    </xf>
    <xf numFmtId="0" fontId="4" fillId="2" borderId="7" xfId="0" applyFont="1" applyFill="1" applyBorder="1" applyAlignment="1" applyProtection="1">
      <alignment horizontal="center" vertical="center"/>
      <protection locked="0"/>
    </xf>
    <xf numFmtId="0" fontId="0" fillId="0" borderId="12" xfId="0" applyBorder="1" applyAlignment="1">
      <alignment horizontal="center" vertical="center" wrapText="1"/>
    </xf>
    <xf numFmtId="0" fontId="0" fillId="3" borderId="12" xfId="0" applyFill="1" applyBorder="1" applyAlignment="1" applyProtection="1">
      <alignment horizontal="left" vertical="center" wrapText="1"/>
      <protection locked="0"/>
    </xf>
    <xf numFmtId="0" fontId="8" fillId="2" borderId="12" xfId="0" applyFont="1" applyFill="1" applyBorder="1" applyAlignment="1">
      <alignment horizontal="center" vertical="center" wrapText="1"/>
    </xf>
    <xf numFmtId="0" fontId="8" fillId="2" borderId="9" xfId="0" applyFont="1" applyFill="1" applyBorder="1" applyAlignment="1" applyProtection="1">
      <alignment horizontal="center" vertical="center" wrapText="1"/>
      <protection locked="0"/>
    </xf>
    <xf numFmtId="0" fontId="8" fillId="2" borderId="9" xfId="0" applyFont="1" applyFill="1" applyBorder="1" applyAlignment="1">
      <alignment horizontal="center" vertical="center" wrapText="1"/>
    </xf>
    <xf numFmtId="9" fontId="8" fillId="2" borderId="9" xfId="0" applyNumberFormat="1" applyFont="1" applyFill="1" applyBorder="1" applyAlignment="1" applyProtection="1">
      <alignment horizontal="center" vertical="center" wrapText="1"/>
      <protection locked="0"/>
    </xf>
    <xf numFmtId="0" fontId="8" fillId="2" borderId="9" xfId="0" applyFont="1" applyFill="1" applyBorder="1" applyAlignment="1" applyProtection="1">
      <alignment horizontal="left" vertical="center" wrapText="1"/>
    </xf>
    <xf numFmtId="166" fontId="8" fillId="2" borderId="9" xfId="0" applyNumberFormat="1" applyFont="1" applyFill="1" applyBorder="1" applyAlignment="1" applyProtection="1">
      <alignment horizontal="center" vertical="center" wrapText="1"/>
      <protection locked="0"/>
    </xf>
    <xf numFmtId="9" fontId="3" fillId="2" borderId="9" xfId="2" applyFont="1" applyFill="1" applyBorder="1" applyAlignment="1">
      <alignment horizontal="center" vertical="center" wrapText="1"/>
    </xf>
    <xf numFmtId="0" fontId="8" fillId="2" borderId="9" xfId="0" applyFont="1" applyFill="1" applyBorder="1" applyAlignment="1" applyProtection="1">
      <alignment horizontal="justify" vertical="center" wrapText="1"/>
      <protection locked="0"/>
    </xf>
    <xf numFmtId="0" fontId="8" fillId="2" borderId="9" xfId="2" applyNumberFormat="1" applyFont="1" applyFill="1" applyBorder="1" applyAlignment="1">
      <alignment horizontal="center" vertical="center" wrapText="1"/>
    </xf>
    <xf numFmtId="9" fontId="8" fillId="2" borderId="9" xfId="2" applyFont="1" applyFill="1" applyBorder="1" applyAlignment="1" applyProtection="1">
      <alignment horizontal="center" vertical="center" wrapText="1"/>
      <protection locked="0"/>
    </xf>
    <xf numFmtId="9" fontId="3" fillId="2" borderId="9" xfId="2" applyFont="1" applyFill="1" applyBorder="1" applyAlignment="1" applyProtection="1">
      <alignment horizontal="center" vertical="center" wrapText="1"/>
      <protection locked="0"/>
    </xf>
    <xf numFmtId="9" fontId="8" fillId="2" borderId="9" xfId="2" applyFont="1" applyFill="1" applyBorder="1" applyAlignment="1">
      <alignment horizontal="center" vertical="center" wrapText="1"/>
    </xf>
    <xf numFmtId="0" fontId="8" fillId="2" borderId="12" xfId="0" applyFont="1" applyFill="1" applyBorder="1" applyAlignment="1" applyProtection="1">
      <alignment horizontal="left" vertical="center" wrapText="1"/>
    </xf>
    <xf numFmtId="166" fontId="8" fillId="2" borderId="12" xfId="0" applyNumberFormat="1" applyFont="1" applyFill="1" applyBorder="1" applyAlignment="1" applyProtection="1">
      <alignment horizontal="center" vertical="center" wrapText="1"/>
      <protection locked="0"/>
    </xf>
    <xf numFmtId="0" fontId="2" fillId="18" borderId="7"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17" borderId="7" xfId="0" applyFont="1" applyFill="1" applyBorder="1" applyAlignment="1">
      <alignment horizontal="center" vertical="center" wrapText="1"/>
    </xf>
    <xf numFmtId="0" fontId="23" fillId="21" borderId="7" xfId="0" applyFont="1" applyFill="1" applyBorder="1" applyAlignment="1">
      <alignment horizontal="center" vertical="center"/>
    </xf>
    <xf numFmtId="0" fontId="22" fillId="0" borderId="7" xfId="0" applyFont="1" applyBorder="1" applyAlignment="1">
      <alignment horizontal="center"/>
    </xf>
    <xf numFmtId="0" fontId="23" fillId="21" borderId="6"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17" borderId="8"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18" borderId="8" xfId="0" applyFont="1" applyFill="1" applyBorder="1" applyAlignment="1">
      <alignment horizontal="center" vertical="center" wrapText="1"/>
    </xf>
    <xf numFmtId="0" fontId="2" fillId="18" borderId="25" xfId="0" applyFont="1" applyFill="1" applyBorder="1" applyAlignment="1">
      <alignment horizontal="center" vertical="center" wrapText="1"/>
    </xf>
    <xf numFmtId="0" fontId="9" fillId="2" borderId="9" xfId="0" applyFont="1" applyFill="1" applyBorder="1" applyAlignment="1" applyProtection="1">
      <alignment horizontal="left" vertical="center" wrapText="1"/>
      <protection locked="0"/>
    </xf>
    <xf numFmtId="0" fontId="9" fillId="2" borderId="21" xfId="0" applyFont="1" applyFill="1" applyBorder="1" applyAlignment="1" applyProtection="1">
      <alignment horizontal="left" vertical="center" wrapText="1"/>
      <protection locked="0"/>
    </xf>
    <xf numFmtId="0" fontId="2" fillId="8" borderId="17" xfId="0" applyFont="1" applyFill="1" applyBorder="1" applyAlignment="1">
      <alignment horizontal="center" vertical="center" wrapText="1"/>
    </xf>
    <xf numFmtId="0" fontId="2" fillId="8" borderId="17" xfId="0" applyFont="1" applyFill="1" applyBorder="1" applyAlignment="1">
      <alignment vertical="center" wrapText="1"/>
    </xf>
    <xf numFmtId="0" fontId="2" fillId="8" borderId="19" xfId="0" applyFont="1" applyFill="1" applyBorder="1" applyAlignment="1">
      <alignment horizontal="center" vertical="center" wrapText="1"/>
    </xf>
    <xf numFmtId="0" fontId="2" fillId="8" borderId="12" xfId="0" applyFont="1" applyFill="1" applyBorder="1" applyAlignment="1">
      <alignment horizontal="center" vertical="center" wrapText="1"/>
    </xf>
    <xf numFmtId="9" fontId="28" fillId="2" borderId="26" xfId="2" applyFont="1" applyFill="1" applyBorder="1" applyAlignment="1" applyProtection="1">
      <alignment horizontal="center" vertical="center" wrapText="1"/>
    </xf>
    <xf numFmtId="0" fontId="2" fillId="22" borderId="23" xfId="0" applyFont="1" applyFill="1" applyBorder="1" applyAlignment="1">
      <alignment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40" xfId="0" applyBorder="1"/>
    <xf numFmtId="0" fontId="8" fillId="2" borderId="40" xfId="0" applyFont="1" applyFill="1" applyBorder="1" applyAlignment="1" applyProtection="1">
      <alignment vertical="center" wrapText="1"/>
    </xf>
    <xf numFmtId="0" fontId="8" fillId="2" borderId="40" xfId="0" applyFont="1" applyFill="1" applyBorder="1" applyAlignment="1" applyProtection="1">
      <alignment horizontal="center" vertical="center" wrapText="1"/>
      <protection locked="0"/>
    </xf>
    <xf numFmtId="9" fontId="3" fillId="2" borderId="40" xfId="2" applyFont="1" applyFill="1" applyBorder="1" applyAlignment="1" applyProtection="1">
      <alignment horizontal="center" vertical="center" wrapText="1"/>
    </xf>
    <xf numFmtId="0" fontId="9" fillId="2" borderId="40" xfId="0" applyFont="1" applyFill="1" applyBorder="1" applyAlignment="1" applyProtection="1">
      <alignment vertical="center" wrapText="1"/>
    </xf>
    <xf numFmtId="9" fontId="31" fillId="2" borderId="40" xfId="2" applyFont="1" applyFill="1" applyBorder="1" applyAlignment="1" applyProtection="1">
      <alignment horizontal="center" vertical="center" wrapText="1"/>
    </xf>
    <xf numFmtId="9" fontId="3" fillId="2" borderId="39" xfId="2" applyFont="1" applyFill="1" applyBorder="1" applyAlignment="1" applyProtection="1">
      <alignment vertical="center" wrapText="1"/>
    </xf>
    <xf numFmtId="0" fontId="8" fillId="2" borderId="17"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justify" vertical="center" wrapText="1"/>
      <protection locked="0"/>
    </xf>
    <xf numFmtId="9" fontId="8" fillId="2" borderId="17" xfId="0" applyNumberFormat="1" applyFont="1" applyFill="1" applyBorder="1" applyAlignment="1" applyProtection="1">
      <alignment horizontal="center" vertical="center" wrapText="1"/>
      <protection locked="0"/>
    </xf>
    <xf numFmtId="166" fontId="8" fillId="2" borderId="17" xfId="0" applyNumberFormat="1"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2" fillId="28" borderId="27" xfId="0" applyFont="1" applyFill="1" applyBorder="1" applyAlignment="1">
      <alignment vertical="center" wrapText="1"/>
    </xf>
    <xf numFmtId="0" fontId="2" fillId="28" borderId="28" xfId="0" applyFont="1" applyFill="1" applyBorder="1" applyAlignment="1">
      <alignment vertical="center" wrapText="1"/>
    </xf>
    <xf numFmtId="0" fontId="8" fillId="2" borderId="26"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justify" vertical="center" wrapText="1"/>
      <protection locked="0"/>
    </xf>
    <xf numFmtId="0" fontId="0" fillId="0" borderId="26" xfId="0" applyBorder="1" applyAlignment="1">
      <alignment vertical="center" wrapText="1"/>
    </xf>
    <xf numFmtId="0" fontId="19" fillId="2" borderId="26" xfId="0" applyFont="1" applyFill="1" applyBorder="1" applyAlignment="1">
      <alignment wrapText="1"/>
    </xf>
    <xf numFmtId="0" fontId="8" fillId="2" borderId="38" xfId="0" applyFont="1" applyFill="1" applyBorder="1" applyAlignment="1" applyProtection="1">
      <alignment horizontal="center" vertical="center" wrapText="1"/>
      <protection locked="0"/>
    </xf>
    <xf numFmtId="0" fontId="18" fillId="2" borderId="40" xfId="0" applyFont="1" applyFill="1" applyBorder="1" applyAlignment="1" applyProtection="1">
      <alignment horizontal="center" vertical="center" wrapText="1"/>
      <protection locked="0"/>
    </xf>
    <xf numFmtId="9" fontId="8" fillId="2" borderId="40" xfId="0" applyNumberFormat="1" applyFont="1" applyFill="1" applyBorder="1" applyAlignment="1" applyProtection="1">
      <alignment horizontal="center" vertical="center" wrapText="1"/>
      <protection locked="0"/>
    </xf>
    <xf numFmtId="0" fontId="8" fillId="2" borderId="40" xfId="0" applyFont="1" applyFill="1" applyBorder="1" applyAlignment="1" applyProtection="1">
      <alignment horizontal="left" vertical="center" wrapText="1"/>
    </xf>
    <xf numFmtId="166" fontId="8" fillId="2" borderId="40" xfId="0" applyNumberFormat="1" applyFont="1" applyFill="1" applyBorder="1" applyAlignment="1" applyProtection="1">
      <alignment horizontal="center" vertical="center" wrapText="1"/>
      <protection locked="0"/>
    </xf>
    <xf numFmtId="0" fontId="10" fillId="2" borderId="26" xfId="0" applyFont="1" applyFill="1" applyBorder="1" applyAlignment="1" applyProtection="1">
      <alignment horizontal="justify" vertical="center" wrapText="1"/>
      <protection locked="0"/>
    </xf>
    <xf numFmtId="0" fontId="10" fillId="2" borderId="38" xfId="0" applyFont="1" applyFill="1" applyBorder="1" applyAlignment="1" applyProtection="1">
      <alignment horizontal="center" vertical="center" wrapText="1"/>
      <protection locked="0"/>
    </xf>
    <xf numFmtId="0" fontId="10" fillId="2" borderId="40" xfId="0" applyFont="1" applyFill="1" applyBorder="1" applyAlignment="1" applyProtection="1">
      <alignment horizontal="center" vertical="center" wrapText="1"/>
      <protection locked="0"/>
    </xf>
    <xf numFmtId="9" fontId="10" fillId="2" borderId="40" xfId="0" applyNumberFormat="1" applyFont="1" applyFill="1" applyBorder="1" applyAlignment="1" applyProtection="1">
      <alignment horizontal="center" vertical="center" wrapText="1"/>
      <protection locked="0"/>
    </xf>
    <xf numFmtId="0" fontId="10" fillId="2" borderId="40" xfId="0" applyFont="1" applyFill="1" applyBorder="1" applyAlignment="1" applyProtection="1">
      <alignment horizontal="left" vertical="center" wrapText="1"/>
    </xf>
    <xf numFmtId="166" fontId="10" fillId="2" borderId="40" xfId="0" applyNumberFormat="1" applyFont="1" applyFill="1" applyBorder="1" applyAlignment="1" applyProtection="1">
      <alignment horizontal="center" vertical="center" wrapText="1"/>
      <protection locked="0"/>
    </xf>
    <xf numFmtId="9" fontId="34" fillId="2" borderId="26" xfId="0" applyNumberFormat="1" applyFont="1" applyFill="1" applyBorder="1" applyAlignment="1" applyProtection="1">
      <alignment horizontal="center" vertical="center" wrapText="1"/>
      <protection locked="0"/>
    </xf>
    <xf numFmtId="9" fontId="40" fillId="2" borderId="26" xfId="0" applyNumberFormat="1" applyFont="1" applyFill="1" applyBorder="1" applyAlignment="1">
      <alignment horizontal="center" vertical="center" wrapText="1"/>
    </xf>
    <xf numFmtId="0" fontId="8" fillId="2" borderId="40" xfId="0" applyFont="1" applyFill="1" applyBorder="1" applyAlignment="1">
      <alignment horizontal="center" vertical="center" wrapText="1"/>
    </xf>
    <xf numFmtId="9" fontId="3" fillId="2" borderId="40" xfId="2" applyFont="1" applyFill="1" applyBorder="1" applyAlignment="1">
      <alignment horizontal="center" vertical="center" wrapText="1"/>
    </xf>
    <xf numFmtId="0" fontId="8" fillId="2" borderId="40" xfId="0" applyFont="1" applyFill="1" applyBorder="1" applyAlignment="1" applyProtection="1">
      <alignment horizontal="justify" vertical="center" wrapText="1"/>
      <protection locked="0"/>
    </xf>
    <xf numFmtId="0" fontId="8" fillId="2" borderId="40" xfId="2" applyNumberFormat="1" applyFont="1" applyFill="1" applyBorder="1" applyAlignment="1">
      <alignment horizontal="center" vertical="center" wrapText="1"/>
    </xf>
    <xf numFmtId="9" fontId="8" fillId="2" borderId="40" xfId="2" applyFont="1" applyFill="1" applyBorder="1" applyAlignment="1" applyProtection="1">
      <alignment horizontal="center" vertical="center" wrapText="1"/>
      <protection locked="0"/>
    </xf>
    <xf numFmtId="0" fontId="9" fillId="2" borderId="40" xfId="0" applyFont="1" applyFill="1" applyBorder="1" applyAlignment="1" applyProtection="1">
      <alignment horizontal="left" vertical="center" wrapText="1"/>
      <protection locked="0"/>
    </xf>
    <xf numFmtId="9" fontId="8" fillId="2" borderId="40" xfId="2" applyFont="1" applyFill="1" applyBorder="1" applyAlignment="1">
      <alignment horizontal="center" vertical="center" wrapText="1"/>
    </xf>
    <xf numFmtId="9" fontId="3" fillId="2" borderId="40" xfId="2" applyFont="1" applyFill="1" applyBorder="1" applyAlignment="1" applyProtection="1">
      <alignment horizontal="center" vertical="center" wrapText="1"/>
      <protection locked="0"/>
    </xf>
    <xf numFmtId="0" fontId="9" fillId="2" borderId="39" xfId="0" applyFont="1" applyFill="1" applyBorder="1" applyAlignment="1" applyProtection="1">
      <alignment horizontal="left" vertical="center" wrapText="1"/>
      <protection locked="0"/>
    </xf>
    <xf numFmtId="0" fontId="10" fillId="2" borderId="40" xfId="0" applyFont="1" applyFill="1" applyBorder="1" applyAlignment="1" applyProtection="1">
      <alignment horizontal="justify" vertical="center" wrapText="1"/>
      <protection locked="0"/>
    </xf>
    <xf numFmtId="0" fontId="11" fillId="2" borderId="40" xfId="0" applyFont="1" applyFill="1" applyBorder="1" applyAlignment="1" applyProtection="1">
      <alignment horizontal="justify" vertical="center" wrapText="1"/>
      <protection locked="0"/>
    </xf>
    <xf numFmtId="0" fontId="2" fillId="2" borderId="4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5" xfId="0" applyFont="1" applyFill="1" applyBorder="1" applyAlignment="1">
      <alignment horizontal="center" vertical="center" wrapText="1"/>
    </xf>
    <xf numFmtId="0" fontId="34" fillId="18" borderId="36" xfId="0" applyFont="1" applyFill="1" applyBorder="1" applyAlignment="1" applyProtection="1">
      <alignment horizontal="center" vertical="center" wrapText="1"/>
      <protection locked="0"/>
    </xf>
    <xf numFmtId="0" fontId="0" fillId="6" borderId="1" xfId="0" applyFill="1" applyBorder="1" applyAlignment="1">
      <alignment horizontal="left" vertical="center" wrapText="1"/>
    </xf>
    <xf numFmtId="0" fontId="0" fillId="6" borderId="46" xfId="0" applyFill="1" applyBorder="1" applyAlignment="1">
      <alignment horizontal="left" vertical="center" wrapText="1"/>
    </xf>
    <xf numFmtId="0" fontId="36" fillId="6" borderId="34" xfId="0" applyFont="1" applyFill="1" applyBorder="1" applyAlignment="1">
      <alignment horizontal="center" vertical="center" wrapText="1"/>
    </xf>
    <xf numFmtId="0" fontId="32" fillId="25" borderId="1" xfId="0" applyFont="1" applyFill="1" applyBorder="1" applyAlignment="1">
      <alignment horizontal="left" vertical="center" wrapText="1"/>
    </xf>
    <xf numFmtId="0" fontId="32" fillId="25" borderId="47" xfId="0" applyFont="1" applyFill="1" applyBorder="1" applyAlignment="1">
      <alignment horizontal="left" vertical="center" wrapText="1"/>
    </xf>
    <xf numFmtId="0" fontId="32" fillId="25" borderId="46" xfId="0" applyNumberFormat="1" applyFont="1" applyFill="1" applyBorder="1" applyAlignment="1">
      <alignment horizontal="left" vertical="center" wrapText="1"/>
    </xf>
    <xf numFmtId="0" fontId="38" fillId="25" borderId="34" xfId="0" applyFont="1" applyFill="1" applyBorder="1" applyAlignment="1">
      <alignment horizontal="center" vertical="center" wrapText="1"/>
    </xf>
    <xf numFmtId="0" fontId="0" fillId="19" borderId="1" xfId="0" applyFill="1" applyBorder="1" applyAlignment="1">
      <alignment vertical="center" wrapText="1"/>
    </xf>
    <xf numFmtId="0" fontId="0" fillId="19" borderId="47" xfId="0" applyFill="1" applyBorder="1" applyAlignment="1">
      <alignment vertical="center" wrapText="1"/>
    </xf>
    <xf numFmtId="0" fontId="0" fillId="19" borderId="46" xfId="0" applyFill="1" applyBorder="1" applyAlignment="1">
      <alignment vertical="center" wrapText="1"/>
    </xf>
    <xf numFmtId="0" fontId="39" fillId="20" borderId="36" xfId="0" applyFont="1" applyFill="1" applyBorder="1" applyAlignment="1">
      <alignment horizontal="center" vertical="center" wrapText="1"/>
    </xf>
    <xf numFmtId="0" fontId="39" fillId="29" borderId="36" xfId="0" applyFont="1" applyFill="1" applyBorder="1" applyAlignment="1">
      <alignment horizontal="center" vertical="center" wrapText="1"/>
    </xf>
    <xf numFmtId="0" fontId="37" fillId="27" borderId="36" xfId="0" applyFont="1" applyFill="1" applyBorder="1" applyAlignment="1">
      <alignment horizontal="center" vertical="center" wrapText="1"/>
    </xf>
    <xf numFmtId="0" fontId="0" fillId="3" borderId="47" xfId="0" applyFill="1" applyBorder="1" applyAlignment="1">
      <alignment vertical="center" wrapText="1"/>
    </xf>
    <xf numFmtId="0" fontId="19" fillId="3" borderId="47" xfId="0" applyFont="1" applyFill="1" applyBorder="1" applyAlignment="1">
      <alignment vertical="center" wrapText="1"/>
    </xf>
    <xf numFmtId="0" fontId="0" fillId="3" borderId="46" xfId="0" applyFill="1" applyBorder="1" applyAlignment="1">
      <alignment vertical="center" wrapText="1"/>
    </xf>
    <xf numFmtId="0" fontId="8" fillId="2" borderId="48"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10" fillId="2" borderId="48"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9" fontId="28" fillId="2" borderId="38" xfId="2" applyFont="1" applyFill="1" applyBorder="1" applyAlignment="1" applyProtection="1">
      <alignment horizontal="center" vertical="center" wrapText="1"/>
    </xf>
    <xf numFmtId="0" fontId="2" fillId="5" borderId="30" xfId="0" applyFont="1" applyFill="1" applyBorder="1" applyAlignment="1">
      <alignment horizontal="center" vertical="center" wrapText="1"/>
    </xf>
    <xf numFmtId="0" fontId="2" fillId="5" borderId="49" xfId="0" applyFont="1" applyFill="1" applyBorder="1" applyAlignment="1">
      <alignment horizontal="center" vertical="center" wrapText="1"/>
    </xf>
    <xf numFmtId="9" fontId="35" fillId="2" borderId="28" xfId="0" applyNumberFormat="1" applyFont="1" applyFill="1" applyBorder="1" applyAlignment="1">
      <alignment horizontal="center" vertical="center" wrapText="1"/>
    </xf>
    <xf numFmtId="9" fontId="34" fillId="2" borderId="28" xfId="0" applyNumberFormat="1" applyFont="1" applyFill="1" applyBorder="1" applyAlignment="1" applyProtection="1">
      <alignment horizontal="center" vertical="center" wrapText="1"/>
      <protection locked="0"/>
    </xf>
    <xf numFmtId="9" fontId="35" fillId="2" borderId="26" xfId="0" applyNumberFormat="1" applyFont="1" applyFill="1" applyBorder="1" applyAlignment="1">
      <alignment horizontal="center" vertical="center" wrapText="1"/>
    </xf>
    <xf numFmtId="9" fontId="0" fillId="0" borderId="31" xfId="2" applyFont="1" applyBorder="1" applyAlignment="1">
      <alignment horizontal="center" vertical="center"/>
    </xf>
    <xf numFmtId="9" fontId="0" fillId="2" borderId="31" xfId="2" applyFont="1" applyFill="1" applyBorder="1" applyAlignment="1">
      <alignment horizontal="center" vertical="center"/>
    </xf>
    <xf numFmtId="9" fontId="0" fillId="0" borderId="43" xfId="2" applyFont="1" applyBorder="1" applyAlignment="1">
      <alignment horizontal="center" vertical="center"/>
    </xf>
    <xf numFmtId="0" fontId="4" fillId="2" borderId="9" xfId="0" applyNumberFormat="1" applyFont="1" applyFill="1" applyBorder="1" applyAlignment="1" applyProtection="1">
      <alignment horizontal="center" vertical="center"/>
      <protection locked="0"/>
    </xf>
    <xf numFmtId="0" fontId="2" fillId="2" borderId="28" xfId="0" applyFont="1" applyFill="1" applyBorder="1" applyAlignment="1">
      <alignment horizontal="center" vertical="center" wrapText="1"/>
    </xf>
    <xf numFmtId="0" fontId="32" fillId="26" borderId="31" xfId="0" applyFont="1" applyFill="1" applyBorder="1" applyAlignment="1">
      <alignment vertical="center" wrapText="1"/>
    </xf>
    <xf numFmtId="0" fontId="38" fillId="26" borderId="26" xfId="0" applyFont="1" applyFill="1" applyBorder="1" applyAlignment="1">
      <alignment horizontal="center" vertical="center" wrapText="1"/>
    </xf>
    <xf numFmtId="9" fontId="35" fillId="2" borderId="48" xfId="0" applyNumberFormat="1" applyFont="1" applyFill="1" applyBorder="1" applyAlignment="1">
      <alignment horizontal="center" vertical="center" wrapText="1"/>
    </xf>
    <xf numFmtId="9" fontId="11" fillId="2" borderId="31" xfId="0" applyNumberFormat="1" applyFont="1" applyFill="1" applyBorder="1" applyAlignment="1" applyProtection="1">
      <alignment horizontal="center" vertical="center" wrapText="1"/>
      <protection locked="0"/>
    </xf>
    <xf numFmtId="165" fontId="8" fillId="2" borderId="7" xfId="1" applyNumberFormat="1" applyFont="1" applyFill="1" applyBorder="1" applyAlignment="1" applyProtection="1">
      <alignment horizontal="center" vertical="center" wrapText="1"/>
      <protection locked="0"/>
    </xf>
    <xf numFmtId="0" fontId="19" fillId="2" borderId="7" xfId="0" applyFont="1" applyFill="1" applyBorder="1" applyAlignment="1">
      <alignment vertical="center" wrapText="1"/>
    </xf>
    <xf numFmtId="0" fontId="4" fillId="2" borderId="9" xfId="0" applyFont="1" applyFill="1" applyBorder="1" applyAlignment="1" applyProtection="1">
      <alignment vertical="center"/>
      <protection locked="0"/>
    </xf>
    <xf numFmtId="0" fontId="4" fillId="2" borderId="7" xfId="0" applyFont="1" applyFill="1" applyBorder="1" applyAlignment="1" applyProtection="1">
      <alignment vertical="center"/>
      <protection locked="0"/>
    </xf>
    <xf numFmtId="0" fontId="4" fillId="2" borderId="9" xfId="0" applyFont="1" applyFill="1" applyBorder="1" applyAlignment="1" applyProtection="1">
      <alignment horizontal="center" vertical="center"/>
      <protection locked="0"/>
    </xf>
    <xf numFmtId="0" fontId="8" fillId="2" borderId="10" xfId="0" applyFont="1" applyFill="1" applyBorder="1" applyAlignment="1" applyProtection="1">
      <alignment horizontal="justify" vertical="center" wrapText="1"/>
      <protection locked="0"/>
    </xf>
    <xf numFmtId="0" fontId="8" fillId="2" borderId="10"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justify" vertical="center" wrapText="1"/>
      <protection locked="0"/>
    </xf>
    <xf numFmtId="9" fontId="8" fillId="2" borderId="9" xfId="2" applyFont="1" applyFill="1" applyBorder="1" applyAlignment="1" applyProtection="1">
      <alignment horizontal="center" vertical="center" wrapText="1"/>
      <protection locked="0"/>
    </xf>
    <xf numFmtId="0" fontId="0" fillId="0" borderId="9" xfId="0" applyBorder="1" applyAlignment="1">
      <alignment vertical="center" wrapText="1"/>
    </xf>
    <xf numFmtId="0" fontId="0" fillId="0" borderId="12" xfId="0" applyBorder="1" applyAlignment="1">
      <alignment vertical="center" wrapText="1"/>
    </xf>
    <xf numFmtId="0" fontId="8" fillId="2" borderId="17" xfId="0" applyFont="1" applyFill="1" applyBorder="1" applyAlignment="1" applyProtection="1">
      <alignment horizontal="center" vertical="center" wrapText="1"/>
      <protection locked="0"/>
    </xf>
    <xf numFmtId="9" fontId="8" fillId="2" borderId="17" xfId="0" applyNumberFormat="1"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9" fontId="8" fillId="2" borderId="10" xfId="2" applyFont="1" applyFill="1" applyBorder="1" applyAlignment="1" applyProtection="1">
      <alignment horizontal="center" vertical="center" wrapText="1"/>
      <protection locked="0"/>
    </xf>
    <xf numFmtId="9" fontId="11" fillId="0" borderId="30" xfId="2" applyFont="1" applyFill="1" applyBorder="1" applyAlignment="1" applyProtection="1">
      <alignment horizontal="center" vertical="center" wrapText="1"/>
      <protection locked="0"/>
    </xf>
    <xf numFmtId="41" fontId="8" fillId="2" borderId="7" xfId="10" applyFont="1" applyFill="1" applyBorder="1" applyAlignment="1" applyProtection="1">
      <alignment horizontal="center" vertical="center" wrapText="1"/>
      <protection locked="0"/>
    </xf>
    <xf numFmtId="168" fontId="8" fillId="2" borderId="7" xfId="0" applyNumberFormat="1" applyFont="1" applyFill="1" applyBorder="1" applyAlignment="1" applyProtection="1">
      <alignment horizontal="center" vertical="center" wrapText="1"/>
      <protection locked="0"/>
    </xf>
    <xf numFmtId="9" fontId="11" fillId="0" borderId="31" xfId="2"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9" fontId="8" fillId="2" borderId="12" xfId="0" applyNumberFormat="1"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9" fontId="11" fillId="0" borderId="43" xfId="2" applyFont="1" applyFill="1" applyBorder="1" applyAlignment="1" applyProtection="1">
      <alignment horizontal="center" vertical="center" wrapText="1"/>
      <protection locked="0"/>
    </xf>
    <xf numFmtId="9" fontId="8" fillId="2" borderId="10" xfId="0" applyNumberFormat="1" applyFont="1" applyFill="1" applyBorder="1" applyAlignment="1" applyProtection="1">
      <alignment horizontal="center" vertical="center" wrapText="1"/>
      <protection locked="0"/>
    </xf>
    <xf numFmtId="0" fontId="0" fillId="0" borderId="7" xfId="0" applyBorder="1" applyAlignment="1">
      <alignment vertical="center" wrapText="1"/>
    </xf>
    <xf numFmtId="0" fontId="8" fillId="2" borderId="9" xfId="0" applyFont="1" applyFill="1" applyBorder="1" applyAlignment="1" applyProtection="1">
      <alignment horizontal="center" vertical="center" wrapText="1"/>
      <protection locked="0"/>
    </xf>
    <xf numFmtId="9" fontId="8" fillId="2" borderId="9" xfId="0" applyNumberFormat="1"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10" fontId="8" fillId="2" borderId="7" xfId="0" applyNumberFormat="1" applyFont="1" applyFill="1" applyBorder="1" applyAlignment="1" applyProtection="1">
      <alignment horizontal="center" vertical="center" wrapText="1"/>
      <protection locked="0"/>
    </xf>
    <xf numFmtId="9" fontId="1" fillId="0" borderId="30" xfId="2" applyFont="1" applyFill="1" applyBorder="1" applyAlignment="1">
      <alignment horizontal="center" vertical="center" wrapText="1"/>
    </xf>
    <xf numFmtId="9" fontId="1" fillId="0" borderId="31" xfId="2" applyFont="1" applyFill="1" applyBorder="1" applyAlignment="1">
      <alignment horizontal="center" vertical="center" wrapText="1"/>
    </xf>
    <xf numFmtId="0" fontId="8" fillId="2" borderId="17"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9" fontId="8" fillId="2" borderId="7" xfId="0" applyNumberFormat="1" applyFont="1" applyFill="1" applyBorder="1" applyAlignment="1" applyProtection="1">
      <alignment horizontal="center" vertical="center" wrapText="1"/>
      <protection locked="0"/>
    </xf>
    <xf numFmtId="0" fontId="19" fillId="2" borderId="7" xfId="0" applyFont="1" applyFill="1" applyBorder="1" applyAlignment="1">
      <alignment horizontal="center" vertical="center" wrapText="1"/>
    </xf>
    <xf numFmtId="9" fontId="1" fillId="2" borderId="5" xfId="2" applyFont="1" applyFill="1" applyBorder="1" applyAlignment="1">
      <alignment horizontal="center" vertical="center" wrapText="1"/>
    </xf>
    <xf numFmtId="168" fontId="1" fillId="0" borderId="30" xfId="2" applyNumberFormat="1" applyFont="1" applyFill="1" applyBorder="1" applyAlignment="1">
      <alignment horizontal="center" vertical="center" wrapText="1"/>
    </xf>
    <xf numFmtId="0" fontId="8" fillId="0" borderId="9"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30" borderId="1" xfId="0" applyFont="1" applyFill="1" applyBorder="1" applyAlignment="1" applyProtection="1">
      <alignment horizontal="left" vertical="center" wrapText="1"/>
      <protection locked="0"/>
    </xf>
    <xf numFmtId="0" fontId="3" fillId="30" borderId="47" xfId="0" applyFont="1" applyFill="1" applyBorder="1" applyAlignment="1" applyProtection="1">
      <alignment horizontal="left" vertical="center" wrapText="1"/>
      <protection locked="0"/>
    </xf>
    <xf numFmtId="9" fontId="1" fillId="0" borderId="31" xfId="2" applyFont="1" applyFill="1" applyBorder="1" applyAlignment="1">
      <alignment horizontal="center" vertical="center"/>
    </xf>
    <xf numFmtId="9" fontId="3" fillId="2" borderId="7" xfId="2" applyFont="1" applyFill="1" applyBorder="1" applyAlignment="1">
      <alignment horizontal="center" vertical="center" wrapText="1"/>
    </xf>
    <xf numFmtId="0" fontId="8" fillId="2" borderId="7" xfId="0" applyFont="1" applyFill="1" applyBorder="1" applyAlignment="1" applyProtection="1">
      <alignment horizontal="justify" vertical="center" wrapText="1"/>
      <protection locked="0"/>
    </xf>
    <xf numFmtId="0" fontId="8" fillId="2" borderId="7" xfId="2" applyNumberFormat="1" applyFont="1" applyFill="1" applyBorder="1" applyAlignment="1">
      <alignment horizontal="center" vertical="center" wrapText="1"/>
    </xf>
    <xf numFmtId="9" fontId="8" fillId="2" borderId="7" xfId="2" applyFont="1" applyFill="1" applyBorder="1" applyAlignment="1" applyProtection="1">
      <alignment horizontal="center" vertical="center" wrapText="1"/>
      <protection locked="0"/>
    </xf>
    <xf numFmtId="0" fontId="9" fillId="2" borderId="7" xfId="0" applyFont="1" applyFill="1" applyBorder="1" applyAlignment="1" applyProtection="1">
      <alignment horizontal="left" vertical="center" wrapText="1"/>
      <protection locked="0"/>
    </xf>
    <xf numFmtId="9" fontId="8" fillId="2" borderId="7" xfId="2" applyFont="1" applyFill="1" applyBorder="1" applyAlignment="1">
      <alignment horizontal="center" vertical="center" wrapText="1"/>
    </xf>
    <xf numFmtId="9" fontId="3" fillId="2" borderId="7" xfId="2" applyFont="1" applyFill="1" applyBorder="1" applyAlignment="1" applyProtection="1">
      <alignment horizontal="center" vertical="center" wrapText="1"/>
      <protection locked="0"/>
    </xf>
    <xf numFmtId="0" fontId="9" fillId="2" borderId="22" xfId="0" applyFont="1" applyFill="1" applyBorder="1" applyAlignment="1" applyProtection="1">
      <alignment horizontal="left" vertical="center" wrapText="1"/>
      <protection locked="0"/>
    </xf>
    <xf numFmtId="0" fontId="8" fillId="30" borderId="46" xfId="0" applyFont="1" applyFill="1" applyBorder="1" applyAlignment="1" applyProtection="1">
      <alignment horizontal="center" vertical="center" wrapText="1"/>
      <protection locked="0"/>
    </xf>
    <xf numFmtId="0" fontId="19" fillId="2" borderId="12" xfId="0" applyFont="1" applyFill="1" applyBorder="1" applyAlignment="1">
      <alignment vertical="center" wrapText="1"/>
    </xf>
    <xf numFmtId="0" fontId="18" fillId="2" borderId="12" xfId="0" applyFont="1" applyFill="1" applyBorder="1" applyAlignment="1" applyProtection="1">
      <alignment horizontal="center" vertical="center" wrapText="1"/>
      <protection locked="0"/>
    </xf>
    <xf numFmtId="9" fontId="3" fillId="2" borderId="12" xfId="2" applyFont="1" applyFill="1" applyBorder="1" applyAlignment="1">
      <alignment horizontal="center" vertical="center" wrapText="1"/>
    </xf>
    <xf numFmtId="0" fontId="8" fillId="2" borderId="12" xfId="0" applyFont="1" applyFill="1" applyBorder="1" applyAlignment="1" applyProtection="1">
      <alignment horizontal="justify" vertical="center" wrapText="1"/>
      <protection locked="0"/>
    </xf>
    <xf numFmtId="0" fontId="8" fillId="2" borderId="12" xfId="2" applyNumberFormat="1" applyFont="1" applyFill="1" applyBorder="1" applyAlignment="1">
      <alignment horizontal="center" vertical="center" wrapText="1"/>
    </xf>
    <xf numFmtId="9" fontId="8" fillId="2" borderId="12" xfId="2" applyFont="1" applyFill="1" applyBorder="1" applyAlignment="1" applyProtection="1">
      <alignment horizontal="center" vertical="center" wrapText="1"/>
      <protection locked="0"/>
    </xf>
    <xf numFmtId="0" fontId="9" fillId="2" borderId="12" xfId="0" applyFont="1" applyFill="1" applyBorder="1" applyAlignment="1" applyProtection="1">
      <alignment horizontal="left" vertical="center" wrapText="1"/>
      <protection locked="0"/>
    </xf>
    <xf numFmtId="9" fontId="8" fillId="2" borderId="12" xfId="2" applyFont="1" applyFill="1" applyBorder="1" applyAlignment="1">
      <alignment horizontal="center" vertical="center" wrapText="1"/>
    </xf>
    <xf numFmtId="9" fontId="3" fillId="2" borderId="12" xfId="2" applyFont="1" applyFill="1" applyBorder="1" applyAlignment="1" applyProtection="1">
      <alignment horizontal="center" vertical="center" wrapText="1"/>
      <protection locked="0"/>
    </xf>
    <xf numFmtId="0" fontId="9" fillId="2" borderId="51" xfId="0" applyFont="1" applyFill="1" applyBorder="1" applyAlignment="1" applyProtection="1">
      <alignment horizontal="left" vertical="center" wrapText="1"/>
      <protection locked="0"/>
    </xf>
    <xf numFmtId="0" fontId="0" fillId="0" borderId="29" xfId="0" applyBorder="1" applyAlignment="1">
      <alignment vertical="center" wrapText="1"/>
    </xf>
    <xf numFmtId="0" fontId="8" fillId="2" borderId="29" xfId="0" applyFont="1" applyFill="1" applyBorder="1" applyAlignment="1" applyProtection="1">
      <alignment horizontal="justify" vertical="center" wrapText="1"/>
      <protection locked="0"/>
    </xf>
    <xf numFmtId="0" fontId="8" fillId="2" borderId="24" xfId="0" applyFont="1" applyFill="1" applyBorder="1" applyAlignment="1" applyProtection="1">
      <alignment horizontal="left" vertical="center" wrapText="1"/>
    </xf>
    <xf numFmtId="0" fontId="8" fillId="2" borderId="10" xfId="0" applyFont="1" applyFill="1" applyBorder="1" applyAlignment="1">
      <alignment horizontal="center" vertical="center" wrapText="1"/>
    </xf>
    <xf numFmtId="9" fontId="3" fillId="2" borderId="10" xfId="2" applyFont="1" applyFill="1" applyBorder="1" applyAlignment="1">
      <alignment horizontal="center" vertical="center" wrapText="1"/>
    </xf>
    <xf numFmtId="0" fontId="8" fillId="2" borderId="10" xfId="2" applyNumberFormat="1" applyFont="1" applyFill="1" applyBorder="1" applyAlignment="1">
      <alignment horizontal="center" vertical="center" wrapText="1"/>
    </xf>
    <xf numFmtId="0" fontId="9" fillId="2" borderId="10" xfId="0" applyFont="1" applyFill="1" applyBorder="1" applyAlignment="1" applyProtection="1">
      <alignment horizontal="left" vertical="center" wrapText="1"/>
      <protection locked="0"/>
    </xf>
    <xf numFmtId="9" fontId="8" fillId="2" borderId="10" xfId="2" applyFont="1" applyFill="1" applyBorder="1" applyAlignment="1">
      <alignment horizontal="center" vertical="center" wrapText="1"/>
    </xf>
    <xf numFmtId="9" fontId="3" fillId="2" borderId="10" xfId="2" applyFont="1" applyFill="1" applyBorder="1" applyAlignment="1" applyProtection="1">
      <alignment horizontal="center" vertical="center" wrapText="1"/>
      <protection locked="0"/>
    </xf>
    <xf numFmtId="0" fontId="9" fillId="2" borderId="52" xfId="0" applyFont="1" applyFill="1" applyBorder="1" applyAlignment="1" applyProtection="1">
      <alignment horizontal="left" vertical="center" wrapText="1"/>
      <protection locked="0"/>
    </xf>
    <xf numFmtId="9" fontId="1" fillId="0" borderId="43" xfId="2" applyFont="1" applyFill="1" applyBorder="1" applyAlignment="1">
      <alignment horizontal="center" vertical="center" wrapText="1"/>
    </xf>
    <xf numFmtId="0" fontId="8" fillId="0" borderId="7"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168" fontId="1" fillId="0" borderId="31" xfId="2" applyNumberFormat="1" applyFont="1" applyFill="1" applyBorder="1" applyAlignment="1">
      <alignment horizontal="center" vertical="center" wrapText="1"/>
    </xf>
    <xf numFmtId="41" fontId="8" fillId="2" borderId="12" xfId="10" applyFont="1" applyFill="1" applyBorder="1" applyAlignment="1" applyProtection="1">
      <alignment horizontal="center" vertical="center" wrapText="1"/>
      <protection locked="0"/>
    </xf>
    <xf numFmtId="0" fontId="34" fillId="19" borderId="34" xfId="0" applyFont="1" applyFill="1" applyBorder="1" applyAlignment="1">
      <alignment horizontal="center" vertical="center" wrapText="1"/>
    </xf>
    <xf numFmtId="0" fontId="0" fillId="0" borderId="28" xfId="0" applyBorder="1" applyAlignment="1">
      <alignment vertical="center" wrapText="1"/>
    </xf>
    <xf numFmtId="0" fontId="8" fillId="2" borderId="28" xfId="0" applyFont="1" applyFill="1" applyBorder="1" applyAlignment="1" applyProtection="1">
      <alignment horizontal="justify" vertical="center" wrapText="1"/>
      <protection locked="0"/>
    </xf>
    <xf numFmtId="0" fontId="8" fillId="2" borderId="17" xfId="0" applyFont="1" applyFill="1" applyBorder="1" applyAlignment="1" applyProtection="1">
      <alignment horizontal="left" vertical="center" wrapText="1"/>
    </xf>
    <xf numFmtId="0" fontId="8" fillId="2" borderId="17" xfId="0" applyFont="1" applyFill="1" applyBorder="1" applyAlignment="1">
      <alignment horizontal="center" vertical="center" wrapText="1"/>
    </xf>
    <xf numFmtId="9" fontId="3" fillId="2" borderId="17" xfId="2" applyFont="1" applyFill="1" applyBorder="1" applyAlignment="1">
      <alignment horizontal="center" vertical="center" wrapText="1"/>
    </xf>
    <xf numFmtId="0" fontId="8" fillId="2" borderId="17" xfId="2" applyNumberFormat="1" applyFont="1" applyFill="1" applyBorder="1" applyAlignment="1">
      <alignment horizontal="center" vertical="center" wrapText="1"/>
    </xf>
    <xf numFmtId="9" fontId="8" fillId="2" borderId="17" xfId="2" applyFont="1" applyFill="1" applyBorder="1" applyAlignment="1" applyProtection="1">
      <alignment horizontal="center" vertical="center" wrapText="1"/>
      <protection locked="0"/>
    </xf>
    <xf numFmtId="0" fontId="9" fillId="2" borderId="17" xfId="0" applyFont="1" applyFill="1" applyBorder="1" applyAlignment="1" applyProtection="1">
      <alignment horizontal="left" vertical="center" wrapText="1"/>
      <protection locked="0"/>
    </xf>
    <xf numFmtId="9" fontId="8" fillId="2" borderId="17" xfId="2" applyFont="1" applyFill="1" applyBorder="1" applyAlignment="1">
      <alignment horizontal="center" vertical="center" wrapText="1"/>
    </xf>
    <xf numFmtId="9" fontId="3" fillId="2" borderId="17" xfId="2" applyFont="1" applyFill="1" applyBorder="1" applyAlignment="1" applyProtection="1">
      <alignment horizontal="center" vertical="center" wrapText="1"/>
      <protection locked="0"/>
    </xf>
    <xf numFmtId="0" fontId="9" fillId="2" borderId="53" xfId="0" applyFont="1" applyFill="1" applyBorder="1" applyAlignment="1" applyProtection="1">
      <alignment horizontal="left" vertical="center" wrapText="1"/>
      <protection locked="0"/>
    </xf>
    <xf numFmtId="0" fontId="11" fillId="18" borderId="1" xfId="0" applyFont="1" applyFill="1" applyBorder="1" applyAlignment="1" applyProtection="1">
      <alignment horizontal="left" vertical="center" wrapText="1"/>
      <protection locked="0"/>
    </xf>
    <xf numFmtId="41" fontId="8" fillId="2" borderId="9" xfId="10" applyFont="1" applyFill="1" applyBorder="1" applyAlignment="1" applyProtection="1">
      <alignment horizontal="center" vertical="center" wrapText="1"/>
      <protection locked="0"/>
    </xf>
    <xf numFmtId="0" fontId="11" fillId="18" borderId="47" xfId="0" applyFont="1" applyFill="1" applyBorder="1" applyAlignment="1" applyProtection="1">
      <alignment horizontal="left" vertical="center" wrapText="1"/>
      <protection locked="0"/>
    </xf>
    <xf numFmtId="9" fontId="11" fillId="2" borderId="31" xfId="2" applyFont="1" applyFill="1" applyBorder="1" applyAlignment="1" applyProtection="1">
      <alignment horizontal="center" vertical="center" wrapText="1"/>
      <protection locked="0"/>
    </xf>
    <xf numFmtId="0" fontId="11" fillId="18" borderId="46" xfId="0" applyFont="1" applyFill="1" applyBorder="1" applyAlignment="1" applyProtection="1">
      <alignment horizontal="left" vertical="center" wrapText="1"/>
      <protection locked="0"/>
    </xf>
    <xf numFmtId="0" fontId="19" fillId="0" borderId="12" xfId="0" applyFont="1" applyBorder="1" applyAlignment="1">
      <alignment vertical="center" wrapText="1"/>
    </xf>
    <xf numFmtId="0" fontId="34" fillId="24" borderId="34" xfId="0" applyFont="1" applyFill="1" applyBorder="1" applyAlignment="1" applyProtection="1">
      <alignment horizontal="center" vertical="center" wrapText="1"/>
      <protection locked="0"/>
    </xf>
    <xf numFmtId="0" fontId="8" fillId="2" borderId="54" xfId="0" applyFont="1" applyFill="1" applyBorder="1" applyAlignment="1" applyProtection="1">
      <alignment horizontal="justify" vertical="center" wrapText="1"/>
      <protection locked="0"/>
    </xf>
    <xf numFmtId="0" fontId="8" fillId="2" borderId="53" xfId="0" applyFont="1" applyFill="1" applyBorder="1" applyAlignment="1" applyProtection="1">
      <alignment horizontal="justify" vertical="center" wrapText="1"/>
      <protection locked="0"/>
    </xf>
    <xf numFmtId="0" fontId="0" fillId="20" borderId="1" xfId="0" applyFont="1" applyFill="1" applyBorder="1" applyAlignment="1" applyProtection="1">
      <alignment horizontal="left" vertical="center" wrapText="1"/>
      <protection locked="0"/>
    </xf>
    <xf numFmtId="0" fontId="0" fillId="20" borderId="47" xfId="0" applyFont="1" applyFill="1" applyBorder="1" applyAlignment="1" applyProtection="1">
      <alignment horizontal="left" vertical="center" wrapText="1"/>
      <protection locked="0"/>
    </xf>
    <xf numFmtId="0" fontId="0" fillId="20" borderId="47" xfId="0" applyFill="1" applyBorder="1" applyAlignment="1" applyProtection="1">
      <alignment horizontal="left" vertical="center" wrapText="1"/>
      <protection locked="0"/>
    </xf>
    <xf numFmtId="9" fontId="19" fillId="0" borderId="31" xfId="2" applyFont="1" applyFill="1" applyBorder="1" applyAlignment="1">
      <alignment horizontal="center" vertical="center" wrapText="1"/>
    </xf>
    <xf numFmtId="9" fontId="8" fillId="0" borderId="7" xfId="0" applyNumberFormat="1" applyFont="1" applyFill="1" applyBorder="1" applyAlignment="1" applyProtection="1">
      <alignment horizontal="center" vertical="center" wrapText="1"/>
      <protection locked="0"/>
    </xf>
    <xf numFmtId="9" fontId="1" fillId="2" borderId="31" xfId="2" applyFont="1" applyFill="1" applyBorder="1" applyAlignment="1">
      <alignment horizontal="center" vertical="center" wrapText="1"/>
    </xf>
    <xf numFmtId="0" fontId="0" fillId="2" borderId="7" xfId="0" applyFill="1" applyBorder="1" applyAlignment="1">
      <alignment vertical="center" wrapText="1"/>
    </xf>
    <xf numFmtId="0" fontId="19" fillId="2" borderId="7" xfId="0" applyFont="1" applyFill="1" applyBorder="1" applyAlignment="1" applyProtection="1">
      <alignment horizontal="center" vertical="center" wrapText="1"/>
      <protection locked="0"/>
    </xf>
    <xf numFmtId="0" fontId="0" fillId="20" borderId="46" xfId="0" applyFill="1" applyBorder="1" applyAlignment="1" applyProtection="1">
      <alignment horizontal="left" vertical="center" wrapText="1"/>
      <protection locked="0"/>
    </xf>
    <xf numFmtId="0" fontId="9" fillId="2" borderId="12" xfId="0" applyFont="1" applyFill="1" applyBorder="1" applyAlignment="1" applyProtection="1">
      <alignment horizontal="center" vertical="center" wrapText="1"/>
      <protection locked="0"/>
    </xf>
    <xf numFmtId="0" fontId="42" fillId="29" borderId="36" xfId="0" applyFont="1" applyFill="1" applyBorder="1" applyAlignment="1">
      <alignment horizontal="center" vertical="center" wrapText="1"/>
    </xf>
    <xf numFmtId="9" fontId="48" fillId="0" borderId="26" xfId="2" applyFont="1" applyFill="1" applyBorder="1" applyAlignment="1">
      <alignment horizontal="center" vertical="center" wrapText="1"/>
    </xf>
    <xf numFmtId="41" fontId="8" fillId="2" borderId="40" xfId="10" applyFont="1" applyFill="1" applyBorder="1" applyAlignment="1" applyProtection="1">
      <alignment horizontal="center" vertical="center" wrapText="1"/>
      <protection locked="0"/>
    </xf>
    <xf numFmtId="0" fontId="32" fillId="26" borderId="30" xfId="0" applyFont="1" applyFill="1" applyBorder="1" applyAlignment="1">
      <alignment vertical="center" wrapText="1"/>
    </xf>
    <xf numFmtId="9" fontId="1" fillId="0" borderId="55" xfId="2" applyFont="1" applyFill="1" applyBorder="1" applyAlignment="1">
      <alignment horizontal="center" vertical="center" wrapText="1"/>
    </xf>
    <xf numFmtId="0" fontId="19" fillId="2" borderId="9" xfId="0" applyFont="1" applyFill="1" applyBorder="1" applyAlignment="1">
      <alignment horizontal="center" vertical="center" wrapText="1"/>
    </xf>
    <xf numFmtId="0" fontId="32" fillId="26" borderId="43" xfId="0" applyFont="1" applyFill="1" applyBorder="1" applyAlignment="1">
      <alignment vertical="center" wrapText="1"/>
    </xf>
    <xf numFmtId="9" fontId="1" fillId="0" borderId="11" xfId="2" applyFont="1" applyFill="1" applyBorder="1" applyAlignment="1">
      <alignment horizontal="center" vertical="center" wrapText="1"/>
    </xf>
    <xf numFmtId="0" fontId="19" fillId="2" borderId="12" xfId="0" applyFont="1" applyFill="1" applyBorder="1" applyAlignment="1">
      <alignment horizontal="center" vertical="center" wrapText="1"/>
    </xf>
    <xf numFmtId="0" fontId="32" fillId="27" borderId="36" xfId="0" applyFont="1" applyFill="1" applyBorder="1" applyAlignment="1">
      <alignment vertical="center" wrapText="1"/>
    </xf>
    <xf numFmtId="9" fontId="1" fillId="0" borderId="26" xfId="2" applyFont="1" applyFill="1" applyBorder="1" applyAlignment="1">
      <alignment horizontal="center" vertical="center" wrapText="1"/>
    </xf>
    <xf numFmtId="0" fontId="43" fillId="3" borderId="56" xfId="0" applyFont="1" applyFill="1" applyBorder="1" applyAlignment="1">
      <alignment vertical="center" wrapText="1"/>
    </xf>
    <xf numFmtId="9" fontId="43" fillId="2" borderId="9" xfId="2" applyFont="1" applyFill="1" applyBorder="1" applyAlignment="1">
      <alignment horizontal="center" vertical="center" wrapText="1"/>
    </xf>
    <xf numFmtId="0" fontId="43" fillId="3" borderId="9" xfId="0" applyFont="1" applyFill="1" applyBorder="1" applyAlignment="1" applyProtection="1">
      <alignment horizontal="center" vertical="center" wrapText="1"/>
      <protection locked="0"/>
    </xf>
    <xf numFmtId="0" fontId="43" fillId="2" borderId="9" xfId="0" applyFont="1" applyFill="1" applyBorder="1" applyAlignment="1">
      <alignment vertical="center" wrapText="1"/>
    </xf>
    <xf numFmtId="0" fontId="43" fillId="3" borderId="9" xfId="0" applyFont="1" applyFill="1" applyBorder="1" applyAlignment="1">
      <alignment horizontal="left" vertical="center" wrapText="1"/>
    </xf>
    <xf numFmtId="0" fontId="43" fillId="2" borderId="9" xfId="0" applyFont="1" applyFill="1" applyBorder="1" applyAlignment="1" applyProtection="1">
      <alignment horizontal="center" vertical="center" wrapText="1"/>
      <protection locked="0"/>
    </xf>
    <xf numFmtId="0" fontId="43" fillId="2" borderId="9" xfId="0" applyFont="1" applyFill="1" applyBorder="1" applyAlignment="1">
      <alignment horizontal="center" vertical="center" wrapText="1"/>
    </xf>
    <xf numFmtId="9" fontId="1" fillId="0" borderId="49" xfId="2" applyFont="1" applyFill="1" applyBorder="1" applyAlignment="1">
      <alignment horizontal="center" vertical="center" wrapText="1"/>
    </xf>
    <xf numFmtId="0" fontId="8" fillId="2" borderId="13" xfId="0" applyFont="1" applyFill="1" applyBorder="1" applyAlignment="1" applyProtection="1">
      <alignment horizontal="center" vertical="center" wrapText="1"/>
      <protection locked="0"/>
    </xf>
    <xf numFmtId="0" fontId="0" fillId="0" borderId="8" xfId="0" applyBorder="1" applyAlignment="1">
      <alignment vertical="center" wrapText="1"/>
    </xf>
    <xf numFmtId="0" fontId="9" fillId="2" borderId="10" xfId="0" applyFont="1" applyFill="1" applyBorder="1" applyAlignment="1" applyProtection="1">
      <alignment horizontal="center" vertical="center" wrapText="1"/>
      <protection locked="0"/>
    </xf>
    <xf numFmtId="168" fontId="8" fillId="2" borderId="7" xfId="2" applyNumberFormat="1" applyFont="1" applyFill="1" applyBorder="1" applyAlignment="1">
      <alignment horizontal="center" vertical="center" wrapText="1"/>
    </xf>
    <xf numFmtId="10" fontId="8" fillId="2" borderId="9" xfId="2" applyNumberFormat="1" applyFont="1" applyFill="1" applyBorder="1" applyAlignment="1">
      <alignment horizontal="center" vertical="center" wrapText="1"/>
    </xf>
    <xf numFmtId="10" fontId="8" fillId="2" borderId="7" xfId="2" applyNumberFormat="1" applyFont="1" applyFill="1" applyBorder="1" applyAlignment="1">
      <alignment horizontal="center" vertical="center" wrapText="1"/>
    </xf>
    <xf numFmtId="10" fontId="8" fillId="2" borderId="9" xfId="2" applyNumberFormat="1" applyFont="1" applyFill="1" applyBorder="1" applyAlignment="1" applyProtection="1">
      <alignment horizontal="center" vertical="center" wrapText="1"/>
      <protection locked="0"/>
    </xf>
    <xf numFmtId="10" fontId="8" fillId="2" borderId="7" xfId="2" applyNumberFormat="1" applyFont="1" applyFill="1" applyBorder="1" applyAlignment="1" applyProtection="1">
      <alignment horizontal="center" vertical="center" wrapText="1"/>
      <protection locked="0"/>
    </xf>
    <xf numFmtId="41" fontId="8" fillId="2" borderId="9" xfId="11" applyFont="1" applyFill="1" applyBorder="1" applyAlignment="1" applyProtection="1">
      <alignment horizontal="center" vertical="center" wrapText="1"/>
      <protection locked="0"/>
    </xf>
    <xf numFmtId="41" fontId="8" fillId="2" borderId="7" xfId="11" applyFont="1" applyFill="1" applyBorder="1" applyAlignment="1" applyProtection="1">
      <alignment horizontal="center" vertical="center" wrapText="1"/>
      <protection locked="0"/>
    </xf>
    <xf numFmtId="0" fontId="8" fillId="2" borderId="57" xfId="0" applyFont="1" applyFill="1" applyBorder="1" applyAlignment="1" applyProtection="1">
      <alignment horizontal="justify" vertical="center" wrapText="1"/>
      <protection locked="0"/>
    </xf>
    <xf numFmtId="9" fontId="8" fillId="2" borderId="7" xfId="0" applyNumberFormat="1" applyFont="1" applyFill="1" applyBorder="1" applyAlignment="1">
      <alignment horizontal="center" vertical="center" wrapText="1"/>
    </xf>
    <xf numFmtId="168" fontId="8" fillId="2" borderId="7" xfId="2" applyNumberFormat="1" applyFont="1" applyFill="1" applyBorder="1" applyAlignment="1" applyProtection="1">
      <alignment horizontal="center" vertical="center" wrapText="1"/>
      <protection locked="0"/>
    </xf>
    <xf numFmtId="0" fontId="8" fillId="0" borderId="12" xfId="0" applyFont="1" applyFill="1" applyBorder="1" applyAlignment="1" applyProtection="1">
      <alignment horizontal="justify" vertical="center" wrapText="1"/>
      <protection locked="0"/>
    </xf>
    <xf numFmtId="0" fontId="8" fillId="0" borderId="9" xfId="0" applyFont="1" applyFill="1" applyBorder="1" applyAlignment="1" applyProtection="1">
      <alignment horizontal="justify" vertical="center" wrapText="1"/>
      <protection locked="0"/>
    </xf>
    <xf numFmtId="0" fontId="8" fillId="0" borderId="7" xfId="0" applyFont="1" applyFill="1" applyBorder="1" applyAlignment="1" applyProtection="1">
      <alignment horizontal="justify" vertical="center" wrapText="1"/>
      <protection locked="0"/>
    </xf>
    <xf numFmtId="0" fontId="3" fillId="0" borderId="40" xfId="0" applyFont="1" applyFill="1" applyBorder="1" applyAlignment="1" applyProtection="1">
      <alignment horizontal="justify" vertical="center" wrapText="1"/>
      <protection locked="0"/>
    </xf>
    <xf numFmtId="0" fontId="8" fillId="0" borderId="57" xfId="0" applyFont="1" applyFill="1" applyBorder="1" applyAlignment="1" applyProtection="1">
      <alignment horizontal="justify" vertical="center" wrapText="1"/>
      <protection locked="0"/>
    </xf>
    <xf numFmtId="0" fontId="3" fillId="0" borderId="7"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0" fontId="8" fillId="0" borderId="40" xfId="0" applyFont="1" applyFill="1" applyBorder="1" applyAlignment="1" applyProtection="1">
      <alignment horizontal="justify" vertical="center" wrapText="1"/>
      <protection locked="0"/>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34" fillId="2" borderId="27" xfId="0" applyFont="1" applyFill="1" applyBorder="1" applyAlignment="1" applyProtection="1">
      <alignment horizontal="center" vertical="center" wrapText="1"/>
      <protection locked="0"/>
    </xf>
    <xf numFmtId="0" fontId="34" fillId="2" borderId="29" xfId="0" applyFont="1" applyFill="1" applyBorder="1" applyAlignment="1" applyProtection="1">
      <alignment horizontal="center" vertical="center" wrapText="1"/>
      <protection locked="0"/>
    </xf>
    <xf numFmtId="0" fontId="2" fillId="18" borderId="9" xfId="0" applyFont="1" applyFill="1" applyBorder="1" applyAlignment="1">
      <alignment horizontal="center" vertical="center" wrapText="1"/>
    </xf>
    <xf numFmtId="0" fontId="2" fillId="18" borderId="7" xfId="0" applyFont="1" applyFill="1" applyBorder="1" applyAlignment="1">
      <alignment horizontal="center" vertical="center" wrapText="1"/>
    </xf>
    <xf numFmtId="0" fontId="2" fillId="18" borderId="21" xfId="0" applyFont="1" applyFill="1" applyBorder="1" applyAlignment="1">
      <alignment horizontal="center" vertical="center" wrapText="1"/>
    </xf>
    <xf numFmtId="0" fontId="2" fillId="18" borderId="2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4" fillId="2" borderId="0" xfId="0" applyFont="1" applyFill="1" applyBorder="1" applyAlignment="1">
      <alignment horizontal="center"/>
    </xf>
    <xf numFmtId="0" fontId="6" fillId="3" borderId="7" xfId="0" applyFont="1" applyFill="1" applyBorder="1" applyAlignment="1">
      <alignment horizontal="center" vertical="center" wrapText="1"/>
    </xf>
    <xf numFmtId="0" fontId="6" fillId="18"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18" borderId="8"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7" fillId="2" borderId="0" xfId="0" applyFont="1" applyFill="1" applyBorder="1" applyAlignment="1">
      <alignment horizontal="right" vertical="center" wrapText="1"/>
    </xf>
    <xf numFmtId="22" fontId="14" fillId="9" borderId="7" xfId="0" applyNumberFormat="1" applyFont="1" applyFill="1" applyBorder="1" applyAlignment="1">
      <alignment horizontal="center" vertical="center"/>
    </xf>
    <xf numFmtId="0" fontId="14" fillId="9" borderId="7" xfId="0" applyFont="1" applyFill="1" applyBorder="1" applyAlignment="1">
      <alignment horizontal="center" vertical="center"/>
    </xf>
    <xf numFmtId="0" fontId="14" fillId="7" borderId="7" xfId="0" applyFont="1" applyFill="1" applyBorder="1" applyAlignment="1">
      <alignment horizontal="center" vertical="center"/>
    </xf>
    <xf numFmtId="0" fontId="2" fillId="4" borderId="9"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4" fillId="2" borderId="2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top" wrapText="1"/>
    </xf>
    <xf numFmtId="0" fontId="8" fillId="2" borderId="3" xfId="0" applyFont="1" applyFill="1" applyBorder="1" applyAlignment="1">
      <alignment horizontal="center" vertical="top" wrapText="1"/>
    </xf>
    <xf numFmtId="0" fontId="7" fillId="2" borderId="0" xfId="0" applyFont="1" applyFill="1" applyBorder="1" applyAlignment="1">
      <alignment horizontal="justify" vertical="center" wrapText="1"/>
    </xf>
    <xf numFmtId="0" fontId="6" fillId="6" borderId="9" xfId="0" applyFont="1" applyFill="1" applyBorder="1" applyAlignment="1">
      <alignment horizontal="center" vertical="center" wrapText="1"/>
    </xf>
    <xf numFmtId="0" fontId="2" fillId="17" borderId="9" xfId="0" applyFont="1" applyFill="1" applyBorder="1" applyAlignment="1">
      <alignment horizontal="center" vertical="center" wrapText="1"/>
    </xf>
    <xf numFmtId="0" fontId="2" fillId="17" borderId="7"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15" fillId="2" borderId="42" xfId="0" applyFont="1" applyFill="1" applyBorder="1" applyAlignment="1" applyProtection="1">
      <alignment horizontal="justify" vertical="center" wrapText="1"/>
      <protection locked="0"/>
    </xf>
    <xf numFmtId="0" fontId="15" fillId="2" borderId="20" xfId="0" applyFont="1" applyFill="1" applyBorder="1" applyAlignment="1" applyProtection="1">
      <alignment horizontal="justify" vertical="center" wrapText="1"/>
      <protection locked="0"/>
    </xf>
    <xf numFmtId="0" fontId="15" fillId="2" borderId="44" xfId="0" applyFont="1" applyFill="1" applyBorder="1" applyAlignment="1" applyProtection="1">
      <alignment horizontal="justify" vertical="center" wrapText="1"/>
      <protection locked="0"/>
    </xf>
    <xf numFmtId="0" fontId="29" fillId="23" borderId="40" xfId="0" applyFont="1" applyFill="1" applyBorder="1" applyAlignment="1" applyProtection="1">
      <alignment horizontal="center" vertical="center" wrapText="1"/>
    </xf>
    <xf numFmtId="0" fontId="29" fillId="17" borderId="40" xfId="0" applyFont="1" applyFill="1" applyBorder="1" applyAlignment="1" applyProtection="1">
      <alignment horizontal="center" vertical="center" wrapText="1"/>
    </xf>
    <xf numFmtId="0" fontId="29" fillId="3" borderId="40" xfId="0" applyFont="1" applyFill="1" applyBorder="1" applyAlignment="1" applyProtection="1">
      <alignment horizontal="center" vertical="center" wrapText="1"/>
    </xf>
    <xf numFmtId="0" fontId="30" fillId="17" borderId="41" xfId="0" applyFont="1" applyFill="1" applyBorder="1" applyAlignment="1" applyProtection="1">
      <alignment horizontal="center" vertical="center" wrapText="1"/>
    </xf>
    <xf numFmtId="0" fontId="30" fillId="17" borderId="37" xfId="0" applyFont="1" applyFill="1" applyBorder="1" applyAlignment="1" applyProtection="1">
      <alignment horizontal="center" vertical="center" wrapText="1"/>
    </xf>
    <xf numFmtId="0" fontId="30" fillId="17" borderId="38" xfId="0" applyFont="1" applyFill="1" applyBorder="1" applyAlignment="1" applyProtection="1">
      <alignment horizontal="center" vertical="center" wrapText="1"/>
    </xf>
    <xf numFmtId="0" fontId="27" fillId="22" borderId="36" xfId="0" applyFont="1" applyFill="1" applyBorder="1" applyAlignment="1" applyProtection="1">
      <alignment horizontal="center" vertical="center" wrapText="1"/>
    </xf>
    <xf numFmtId="0" fontId="0" fillId="0" borderId="37" xfId="0" applyBorder="1"/>
    <xf numFmtId="0" fontId="10" fillId="2" borderId="6"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6" fillId="8" borderId="32" xfId="0" applyFont="1" applyFill="1" applyBorder="1" applyAlignment="1">
      <alignment horizontal="center" vertical="center" wrapText="1"/>
    </xf>
    <xf numFmtId="0" fontId="6" fillId="8" borderId="33" xfId="0" applyFont="1" applyFill="1" applyBorder="1" applyAlignment="1">
      <alignment horizontal="center" vertical="center" wrapText="1"/>
    </xf>
    <xf numFmtId="0" fontId="6" fillId="8" borderId="34"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6" fillId="8" borderId="35"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34" fillId="0" borderId="27" xfId="0" applyFont="1" applyFill="1" applyBorder="1" applyAlignment="1" applyProtection="1">
      <alignment horizontal="center" vertical="center" wrapText="1"/>
      <protection locked="0"/>
    </xf>
    <xf numFmtId="0" fontId="34" fillId="0" borderId="28" xfId="0" applyFont="1" applyFill="1" applyBorder="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locked="0"/>
    </xf>
    <xf numFmtId="0" fontId="34" fillId="0" borderId="27"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34" fillId="0" borderId="29" xfId="0" applyFont="1" applyFill="1" applyBorder="1" applyAlignment="1">
      <alignment horizontal="center" vertical="center" wrapText="1"/>
    </xf>
    <xf numFmtId="0" fontId="34" fillId="2" borderId="32"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wrapText="1"/>
      <protection locked="0"/>
    </xf>
    <xf numFmtId="0" fontId="34" fillId="2" borderId="50"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15" fillId="2" borderId="20"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44" xfId="0" applyFont="1" applyFill="1" applyBorder="1" applyAlignment="1" applyProtection="1">
      <alignment horizontal="center" vertical="center" wrapText="1"/>
      <protection locked="0"/>
    </xf>
    <xf numFmtId="0" fontId="2" fillId="28" borderId="28" xfId="0" applyFont="1" applyFill="1" applyBorder="1" applyAlignment="1">
      <alignment horizontal="center" vertical="center" wrapText="1"/>
    </xf>
    <xf numFmtId="0" fontId="2" fillId="28" borderId="29" xfId="0" applyFont="1" applyFill="1" applyBorder="1" applyAlignment="1">
      <alignment horizontal="center" vertical="center" wrapText="1"/>
    </xf>
    <xf numFmtId="10" fontId="3" fillId="2" borderId="7" xfId="2" applyNumberFormat="1" applyFont="1" applyFill="1" applyBorder="1" applyAlignment="1">
      <alignment horizontal="center" vertical="center" wrapText="1"/>
    </xf>
  </cellXfs>
  <cellStyles count="12">
    <cellStyle name="Amarillo" xfId="7"/>
    <cellStyle name="Millares" xfId="1" builtinId="3"/>
    <cellStyle name="Millares [0]" xfId="11" builtinId="6"/>
    <cellStyle name="Millares [0] 2" xfId="10"/>
    <cellStyle name="Millares 2" xfId="6"/>
    <cellStyle name="Normal" xfId="0" builtinId="0"/>
    <cellStyle name="Normal 2" xfId="3"/>
    <cellStyle name="Porcentaje" xfId="2" builtinId="5"/>
    <cellStyle name="Porcentaje 2" xfId="4"/>
    <cellStyle name="Porcentual 2" xfId="5"/>
    <cellStyle name="Rojo" xfId="8"/>
    <cellStyle name="Verde" xfId="9"/>
  </cellStyles>
  <dxfs count="16">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colors>
    <mruColors>
      <color rgb="FF6BFD91"/>
      <color rgb="FF00FF00"/>
      <color rgb="FF9CB5CC"/>
      <color rgb="FFF474EB"/>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1264228</xdr:colOff>
      <xdr:row>111</xdr:row>
      <xdr:rowOff>121228</xdr:rowOff>
    </xdr:from>
    <xdr:to>
      <xdr:col>1</xdr:col>
      <xdr:colOff>2753592</xdr:colOff>
      <xdr:row>115</xdr:row>
      <xdr:rowOff>17319</xdr:rowOff>
    </xdr:to>
    <xdr:sp macro="" textlink="">
      <xdr:nvSpPr>
        <xdr:cNvPr id="2" name="1 Rectángulo"/>
        <xdr:cNvSpPr/>
      </xdr:nvSpPr>
      <xdr:spPr>
        <a:xfrm>
          <a:off x="3186546" y="63782864"/>
          <a:ext cx="1489364" cy="658091"/>
        </a:xfrm>
        <a:prstGeom prst="rect">
          <a:avLst/>
        </a:prstGeom>
        <a:solidFill>
          <a:schemeClr val="accent3"/>
        </a:solidFill>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es-ES" sz="1100"/>
        </a:p>
      </xdr:txBody>
    </xdr:sp>
    <xdr:clientData/>
  </xdr:twoCellAnchor>
  <xdr:twoCellAnchor>
    <xdr:from>
      <xdr:col>1</xdr:col>
      <xdr:colOff>3134591</xdr:colOff>
      <xdr:row>111</xdr:row>
      <xdr:rowOff>173182</xdr:rowOff>
    </xdr:from>
    <xdr:to>
      <xdr:col>2</xdr:col>
      <xdr:colOff>675409</xdr:colOff>
      <xdr:row>114</xdr:row>
      <xdr:rowOff>103909</xdr:rowOff>
    </xdr:to>
    <xdr:sp macro="" textlink="">
      <xdr:nvSpPr>
        <xdr:cNvPr id="3" name="2 CuadroTexto"/>
        <xdr:cNvSpPr txBox="1"/>
      </xdr:nvSpPr>
      <xdr:spPr>
        <a:xfrm>
          <a:off x="5056909" y="63834818"/>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PUBLICA TERRITORIAL LOCAL</a:t>
          </a:r>
          <a:endParaRPr lang="es-ES" sz="1800" b="1">
            <a:latin typeface="Arial Narrow" pitchFamily="34" charset="0"/>
          </a:endParaRPr>
        </a:p>
      </xdr:txBody>
    </xdr:sp>
    <xdr:clientData/>
  </xdr:twoCellAnchor>
  <xdr:twoCellAnchor>
    <xdr:from>
      <xdr:col>1</xdr:col>
      <xdr:colOff>1246909</xdr:colOff>
      <xdr:row>117</xdr:row>
      <xdr:rowOff>155864</xdr:rowOff>
    </xdr:from>
    <xdr:to>
      <xdr:col>1</xdr:col>
      <xdr:colOff>2736273</xdr:colOff>
      <xdr:row>121</xdr:row>
      <xdr:rowOff>51955</xdr:rowOff>
    </xdr:to>
    <xdr:sp macro="" textlink="">
      <xdr:nvSpPr>
        <xdr:cNvPr id="4" name="3 Rectángulo"/>
        <xdr:cNvSpPr/>
      </xdr:nvSpPr>
      <xdr:spPr>
        <a:xfrm>
          <a:off x="3169227" y="64960500"/>
          <a:ext cx="1489364" cy="658091"/>
        </a:xfrm>
        <a:prstGeom prst="rect">
          <a:avLst/>
        </a:prstGeom>
        <a:solidFill>
          <a:schemeClr val="accent6"/>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es-ES" sz="1100"/>
        </a:p>
      </xdr:txBody>
    </xdr:sp>
    <xdr:clientData/>
  </xdr:twoCellAnchor>
  <xdr:twoCellAnchor>
    <xdr:from>
      <xdr:col>1</xdr:col>
      <xdr:colOff>3134597</xdr:colOff>
      <xdr:row>118</xdr:row>
      <xdr:rowOff>51952</xdr:rowOff>
    </xdr:from>
    <xdr:to>
      <xdr:col>2</xdr:col>
      <xdr:colOff>675415</xdr:colOff>
      <xdr:row>120</xdr:row>
      <xdr:rowOff>173179</xdr:rowOff>
    </xdr:to>
    <xdr:sp macro="" textlink="">
      <xdr:nvSpPr>
        <xdr:cNvPr id="5" name="4 CuadroTexto"/>
        <xdr:cNvSpPr txBox="1"/>
      </xdr:nvSpPr>
      <xdr:spPr>
        <a:xfrm>
          <a:off x="5056915" y="65047088"/>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FOMENTO Y PROTECCIÓN DE DDHH</a:t>
          </a:r>
        </a:p>
      </xdr:txBody>
    </xdr:sp>
    <xdr:clientData/>
  </xdr:twoCellAnchor>
  <xdr:twoCellAnchor>
    <xdr:from>
      <xdr:col>1</xdr:col>
      <xdr:colOff>1246896</xdr:colOff>
      <xdr:row>123</xdr:row>
      <xdr:rowOff>121232</xdr:rowOff>
    </xdr:from>
    <xdr:to>
      <xdr:col>1</xdr:col>
      <xdr:colOff>2736260</xdr:colOff>
      <xdr:row>127</xdr:row>
      <xdr:rowOff>17323</xdr:rowOff>
    </xdr:to>
    <xdr:sp macro="" textlink="">
      <xdr:nvSpPr>
        <xdr:cNvPr id="6" name="5 Rectángulo"/>
        <xdr:cNvSpPr/>
      </xdr:nvSpPr>
      <xdr:spPr>
        <a:xfrm>
          <a:off x="3169214" y="66068868"/>
          <a:ext cx="1489364" cy="658091"/>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es-ES" sz="1100"/>
        </a:p>
      </xdr:txBody>
    </xdr:sp>
    <xdr:clientData/>
  </xdr:twoCellAnchor>
  <xdr:twoCellAnchor>
    <xdr:from>
      <xdr:col>1</xdr:col>
      <xdr:colOff>3134591</xdr:colOff>
      <xdr:row>124</xdr:row>
      <xdr:rowOff>17318</xdr:rowOff>
    </xdr:from>
    <xdr:to>
      <xdr:col>2</xdr:col>
      <xdr:colOff>675409</xdr:colOff>
      <xdr:row>126</xdr:row>
      <xdr:rowOff>138545</xdr:rowOff>
    </xdr:to>
    <xdr:sp macro="" textlink="">
      <xdr:nvSpPr>
        <xdr:cNvPr id="7" name="6 CuadroTexto"/>
        <xdr:cNvSpPr txBox="1"/>
      </xdr:nvSpPr>
      <xdr:spPr>
        <a:xfrm>
          <a:off x="5056909" y="66155454"/>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COMUNICACIONES ESTRATEGICAS</a:t>
          </a:r>
        </a:p>
      </xdr:txBody>
    </xdr:sp>
    <xdr:clientData/>
  </xdr:twoCellAnchor>
  <xdr:twoCellAnchor>
    <xdr:from>
      <xdr:col>1</xdr:col>
      <xdr:colOff>1229591</xdr:colOff>
      <xdr:row>129</xdr:row>
      <xdr:rowOff>34637</xdr:rowOff>
    </xdr:from>
    <xdr:to>
      <xdr:col>1</xdr:col>
      <xdr:colOff>2718955</xdr:colOff>
      <xdr:row>132</xdr:row>
      <xdr:rowOff>121228</xdr:rowOff>
    </xdr:to>
    <xdr:sp macro="" textlink="">
      <xdr:nvSpPr>
        <xdr:cNvPr id="8" name="7 Rectángulo"/>
        <xdr:cNvSpPr/>
      </xdr:nvSpPr>
      <xdr:spPr>
        <a:xfrm>
          <a:off x="3151909" y="67125273"/>
          <a:ext cx="1489364" cy="658091"/>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es-ES" sz="1100"/>
        </a:p>
      </xdr:txBody>
    </xdr:sp>
    <xdr:clientData/>
  </xdr:twoCellAnchor>
  <xdr:twoCellAnchor>
    <xdr:from>
      <xdr:col>1</xdr:col>
      <xdr:colOff>3117286</xdr:colOff>
      <xdr:row>129</xdr:row>
      <xdr:rowOff>121223</xdr:rowOff>
    </xdr:from>
    <xdr:to>
      <xdr:col>2</xdr:col>
      <xdr:colOff>658104</xdr:colOff>
      <xdr:row>132</xdr:row>
      <xdr:rowOff>51950</xdr:rowOff>
    </xdr:to>
    <xdr:sp macro="" textlink="">
      <xdr:nvSpPr>
        <xdr:cNvPr id="9" name="8 CuadroTexto"/>
        <xdr:cNvSpPr txBox="1"/>
      </xdr:nvSpPr>
      <xdr:spPr>
        <a:xfrm>
          <a:off x="5039604" y="6721185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IVC</a:t>
          </a:r>
        </a:p>
      </xdr:txBody>
    </xdr:sp>
    <xdr:clientData/>
  </xdr:twoCellAnchor>
  <xdr:twoCellAnchor>
    <xdr:from>
      <xdr:col>1</xdr:col>
      <xdr:colOff>1264228</xdr:colOff>
      <xdr:row>134</xdr:row>
      <xdr:rowOff>121227</xdr:rowOff>
    </xdr:from>
    <xdr:to>
      <xdr:col>1</xdr:col>
      <xdr:colOff>2753592</xdr:colOff>
      <xdr:row>138</xdr:row>
      <xdr:rowOff>17318</xdr:rowOff>
    </xdr:to>
    <xdr:sp macro="" textlink="">
      <xdr:nvSpPr>
        <xdr:cNvPr id="10" name="9 Rectángulo"/>
        <xdr:cNvSpPr/>
      </xdr:nvSpPr>
      <xdr:spPr>
        <a:xfrm>
          <a:off x="3186546" y="68164363"/>
          <a:ext cx="1489364" cy="6580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es-ES" sz="1100"/>
        </a:p>
      </xdr:txBody>
    </xdr:sp>
    <xdr:clientData/>
  </xdr:twoCellAnchor>
  <xdr:twoCellAnchor>
    <xdr:from>
      <xdr:col>1</xdr:col>
      <xdr:colOff>3151923</xdr:colOff>
      <xdr:row>135</xdr:row>
      <xdr:rowOff>17313</xdr:rowOff>
    </xdr:from>
    <xdr:to>
      <xdr:col>2</xdr:col>
      <xdr:colOff>692741</xdr:colOff>
      <xdr:row>137</xdr:row>
      <xdr:rowOff>138540</xdr:rowOff>
    </xdr:to>
    <xdr:sp macro="" textlink="">
      <xdr:nvSpPr>
        <xdr:cNvPr id="11" name="10 CuadroTexto"/>
        <xdr:cNvSpPr txBox="1"/>
      </xdr:nvSpPr>
      <xdr:spPr>
        <a:xfrm>
          <a:off x="5074241" y="6825094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1264228</xdr:colOff>
      <xdr:row>139</xdr:row>
      <xdr:rowOff>138545</xdr:rowOff>
    </xdr:from>
    <xdr:to>
      <xdr:col>1</xdr:col>
      <xdr:colOff>2753592</xdr:colOff>
      <xdr:row>143</xdr:row>
      <xdr:rowOff>34636</xdr:rowOff>
    </xdr:to>
    <xdr:sp macro="" textlink="">
      <xdr:nvSpPr>
        <xdr:cNvPr id="12" name="11 Rectángulo"/>
        <xdr:cNvSpPr/>
      </xdr:nvSpPr>
      <xdr:spPr>
        <a:xfrm>
          <a:off x="3186546" y="69134181"/>
          <a:ext cx="1489364" cy="6580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es-ES" sz="1100"/>
        </a:p>
      </xdr:txBody>
    </xdr:sp>
    <xdr:clientData/>
  </xdr:twoCellAnchor>
  <xdr:twoCellAnchor>
    <xdr:from>
      <xdr:col>1</xdr:col>
      <xdr:colOff>3151923</xdr:colOff>
      <xdr:row>140</xdr:row>
      <xdr:rowOff>34631</xdr:rowOff>
    </xdr:from>
    <xdr:to>
      <xdr:col>2</xdr:col>
      <xdr:colOff>692741</xdr:colOff>
      <xdr:row>142</xdr:row>
      <xdr:rowOff>155858</xdr:rowOff>
    </xdr:to>
    <xdr:sp macro="" textlink="">
      <xdr:nvSpPr>
        <xdr:cNvPr id="13" name="12 CuadroTexto"/>
        <xdr:cNvSpPr txBox="1"/>
      </xdr:nvSpPr>
      <xdr:spPr>
        <a:xfrm>
          <a:off x="5074241" y="69220767"/>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146</xdr:row>
      <xdr:rowOff>0</xdr:rowOff>
    </xdr:from>
    <xdr:to>
      <xdr:col>1</xdr:col>
      <xdr:colOff>2788228</xdr:colOff>
      <xdr:row>149</xdr:row>
      <xdr:rowOff>86591</xdr:rowOff>
    </xdr:to>
    <xdr:sp macro="" textlink="">
      <xdr:nvSpPr>
        <xdr:cNvPr id="14" name="13 Rectángulo"/>
        <xdr:cNvSpPr/>
      </xdr:nvSpPr>
      <xdr:spPr>
        <a:xfrm>
          <a:off x="3221182" y="70329136"/>
          <a:ext cx="1489364" cy="658091"/>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es-ES" sz="1100"/>
        </a:p>
      </xdr:txBody>
    </xdr:sp>
    <xdr:clientData/>
  </xdr:twoCellAnchor>
  <xdr:twoCellAnchor>
    <xdr:from>
      <xdr:col>1</xdr:col>
      <xdr:colOff>3186559</xdr:colOff>
      <xdr:row>146</xdr:row>
      <xdr:rowOff>86586</xdr:rowOff>
    </xdr:from>
    <xdr:to>
      <xdr:col>2</xdr:col>
      <xdr:colOff>727377</xdr:colOff>
      <xdr:row>149</xdr:row>
      <xdr:rowOff>17313</xdr:rowOff>
    </xdr:to>
    <xdr:sp macro="" textlink="">
      <xdr:nvSpPr>
        <xdr:cNvPr id="15" name="14 CuadroTexto"/>
        <xdr:cNvSpPr txBox="1"/>
      </xdr:nvSpPr>
      <xdr:spPr>
        <a:xfrm>
          <a:off x="5108877" y="70415722"/>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1264227</xdr:colOff>
      <xdr:row>151</xdr:row>
      <xdr:rowOff>103909</xdr:rowOff>
    </xdr:from>
    <xdr:to>
      <xdr:col>1</xdr:col>
      <xdr:colOff>2753591</xdr:colOff>
      <xdr:row>155</xdr:row>
      <xdr:rowOff>0</xdr:rowOff>
    </xdr:to>
    <xdr:sp macro="" textlink="">
      <xdr:nvSpPr>
        <xdr:cNvPr id="16" name="15 Rectángulo"/>
        <xdr:cNvSpPr/>
      </xdr:nvSpPr>
      <xdr:spPr>
        <a:xfrm>
          <a:off x="3186545" y="71385545"/>
          <a:ext cx="1489364" cy="6580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es-ES" sz="1100"/>
        </a:p>
      </xdr:txBody>
    </xdr:sp>
    <xdr:clientData/>
  </xdr:twoCellAnchor>
  <xdr:twoCellAnchor>
    <xdr:from>
      <xdr:col>1</xdr:col>
      <xdr:colOff>3151922</xdr:colOff>
      <xdr:row>151</xdr:row>
      <xdr:rowOff>190495</xdr:rowOff>
    </xdr:from>
    <xdr:to>
      <xdr:col>2</xdr:col>
      <xdr:colOff>692740</xdr:colOff>
      <xdr:row>154</xdr:row>
      <xdr:rowOff>121222</xdr:rowOff>
    </xdr:to>
    <xdr:sp macro="" textlink="">
      <xdr:nvSpPr>
        <xdr:cNvPr id="17" name="16 CuadroTexto"/>
        <xdr:cNvSpPr txBox="1"/>
      </xdr:nvSpPr>
      <xdr:spPr>
        <a:xfrm>
          <a:off x="5074240" y="71472131"/>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GERENCIA DE TI</a:t>
          </a:r>
          <a:endParaRPr lang="es-ES" sz="1800" b="1" baseline="0">
            <a:latin typeface="Arial Narrow"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uan.jimenez/Mis%20documentos/Juan%20Sebastian%20Jimenez/Evidencias%20Febrero/Linamiento%20&#183;%203%20Planes%20De%20Gesti&#243;n/LINEAMIENTO%20&#183;%203/DEFINITIVO/DEFINITIVO%2023022017/L3.1%20GESTI&#211;N%20DEL%20CONOCIMIENTO%20201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6">
          <cell r="C6" t="str">
            <v>RUTINARIA</v>
          </cell>
        </row>
        <row r="7">
          <cell r="C7" t="str">
            <v>RETADORA (MEJORA)</v>
          </cell>
        </row>
        <row r="8">
          <cell r="C8" t="str">
            <v>GESTIÓN</v>
          </cell>
        </row>
        <row r="9">
          <cell r="C9" t="str">
            <v>SOSTENIBILDIAD DEL SISTEMA DE GESTIÓN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B105"/>
  <sheetViews>
    <sheetView showGridLines="0" tabSelected="1" topLeftCell="Z41" zoomScale="85" zoomScaleNormal="85" workbookViewId="0">
      <selection activeCell="AD43" sqref="AD43"/>
    </sheetView>
  </sheetViews>
  <sheetFormatPr baseColWidth="10" defaultRowHeight="15"/>
  <cols>
    <col min="1" max="1" width="28.7109375" customWidth="1"/>
    <col min="2" max="2" width="42.28515625" customWidth="1"/>
    <col min="3" max="3" width="46.42578125" customWidth="1"/>
    <col min="4" max="4" width="63.140625" customWidth="1"/>
    <col min="5" max="5" width="20.85546875" customWidth="1"/>
    <col min="6" max="6" width="36" customWidth="1"/>
    <col min="7" max="7" width="33.85546875" customWidth="1"/>
    <col min="8" max="8" width="54" customWidth="1"/>
    <col min="9" max="9" width="28.7109375" customWidth="1"/>
    <col min="10" max="10" width="33.5703125" customWidth="1"/>
    <col min="11" max="11" width="25.42578125" customWidth="1"/>
    <col min="12" max="15" width="21.42578125" customWidth="1"/>
    <col min="16" max="16" width="41.7109375" customWidth="1"/>
    <col min="17" max="17" width="20" customWidth="1"/>
    <col min="18" max="18" width="27.28515625" customWidth="1"/>
    <col min="19" max="19" width="19.5703125" customWidth="1"/>
    <col min="20" max="23" width="0" hidden="1" customWidth="1"/>
    <col min="24" max="24" width="20.85546875" hidden="1" customWidth="1"/>
    <col min="25" max="25" width="18.85546875" hidden="1" customWidth="1"/>
    <col min="26" max="26" width="26.7109375" customWidth="1"/>
    <col min="27" max="27" width="18.85546875" customWidth="1"/>
    <col min="28" max="28" width="14.140625" customWidth="1"/>
    <col min="29" max="29" width="18.42578125" customWidth="1"/>
    <col min="30" max="30" width="72.85546875" customWidth="1"/>
    <col min="31" max="31" width="33" customWidth="1"/>
    <col min="32" max="32" width="30.85546875" customWidth="1"/>
    <col min="33" max="33" width="19.7109375" customWidth="1"/>
    <col min="34" max="35" width="16.42578125" customWidth="1"/>
    <col min="36" max="36" width="17.140625" customWidth="1"/>
    <col min="37" max="37" width="17.85546875" customWidth="1"/>
    <col min="38" max="38" width="32.7109375" customWidth="1"/>
    <col min="44" max="44" width="29.5703125" customWidth="1"/>
    <col min="47" max="47" width="14.85546875" customWidth="1"/>
    <col min="48" max="48" width="14.5703125" customWidth="1"/>
    <col min="49" max="49" width="20.7109375" customWidth="1"/>
    <col min="50" max="50" width="24.140625" customWidth="1"/>
    <col min="51" max="51" width="19.140625" customWidth="1"/>
    <col min="52" max="52" width="18.42578125" customWidth="1"/>
    <col min="53" max="53" width="21.85546875" customWidth="1"/>
    <col min="54" max="54" width="19.85546875" customWidth="1"/>
  </cols>
  <sheetData>
    <row r="1" spans="1:54" ht="23.25">
      <c r="A1" s="382">
        <f ca="1">NOW()</f>
        <v>42853.677585763886</v>
      </c>
      <c r="B1" s="383"/>
      <c r="C1" s="383"/>
      <c r="D1" s="383"/>
      <c r="E1" s="383"/>
      <c r="F1" s="383"/>
      <c r="G1" s="383"/>
      <c r="H1" s="383"/>
      <c r="I1" s="383"/>
      <c r="J1" s="383"/>
      <c r="K1" s="383"/>
      <c r="L1" s="383"/>
      <c r="M1" s="383"/>
      <c r="N1" s="383"/>
      <c r="O1" s="383"/>
      <c r="P1" s="383"/>
      <c r="Q1" s="383"/>
      <c r="R1" s="383"/>
      <c r="S1" s="383"/>
      <c r="T1" s="383"/>
      <c r="U1" s="383"/>
      <c r="V1" s="383"/>
      <c r="W1" s="383"/>
      <c r="X1" s="383"/>
      <c r="Y1" s="383"/>
    </row>
    <row r="2" spans="1:54" ht="23.25">
      <c r="A2" s="384" t="s">
        <v>28</v>
      </c>
      <c r="B2" s="384"/>
      <c r="C2" s="384"/>
      <c r="D2" s="384"/>
      <c r="E2" s="384"/>
      <c r="F2" s="384"/>
      <c r="G2" s="384"/>
      <c r="H2" s="384"/>
      <c r="I2" s="384"/>
      <c r="J2" s="384"/>
      <c r="K2" s="384"/>
      <c r="L2" s="384"/>
      <c r="M2" s="384"/>
      <c r="N2" s="384"/>
      <c r="O2" s="384"/>
      <c r="P2" s="384"/>
      <c r="Q2" s="384"/>
      <c r="R2" s="384"/>
      <c r="S2" s="384"/>
      <c r="T2" s="384"/>
      <c r="U2" s="384"/>
      <c r="V2" s="384"/>
      <c r="W2" s="384"/>
      <c r="X2" s="384"/>
      <c r="Y2" s="384"/>
    </row>
    <row r="3" spans="1:54" ht="30">
      <c r="A3" s="64" t="s">
        <v>96</v>
      </c>
      <c r="B3" s="100">
        <v>2017</v>
      </c>
      <c r="C3" s="62"/>
      <c r="D3" s="62"/>
      <c r="E3" s="62"/>
      <c r="F3" s="62"/>
      <c r="G3" s="62"/>
      <c r="H3" s="62"/>
      <c r="I3" s="62"/>
      <c r="J3" s="62"/>
      <c r="K3" s="62"/>
      <c r="L3" s="62"/>
      <c r="M3" s="62"/>
      <c r="N3" s="62"/>
      <c r="O3" s="62"/>
      <c r="P3" s="62"/>
      <c r="Q3" s="62"/>
      <c r="R3" s="62"/>
      <c r="S3" s="62"/>
      <c r="T3" s="62"/>
      <c r="U3" s="62"/>
      <c r="V3" s="62"/>
      <c r="W3" s="62"/>
      <c r="X3" s="62"/>
      <c r="Y3" s="63"/>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ht="31.5">
      <c r="A4" s="64" t="s">
        <v>97</v>
      </c>
      <c r="B4" s="100" t="s">
        <v>117</v>
      </c>
      <c r="C4" s="62"/>
      <c r="D4" s="62"/>
      <c r="E4" s="62"/>
      <c r="F4" s="62"/>
      <c r="G4" s="62"/>
      <c r="H4" s="62"/>
      <c r="I4" s="62"/>
      <c r="J4" s="62"/>
      <c r="K4" s="62"/>
      <c r="L4" s="62"/>
      <c r="M4" s="62"/>
      <c r="N4" s="62"/>
      <c r="O4" s="62"/>
      <c r="P4" s="62"/>
      <c r="Q4" s="62"/>
      <c r="R4" s="62"/>
      <c r="S4" s="62"/>
      <c r="T4" s="62"/>
      <c r="U4" s="62"/>
      <c r="V4" s="62"/>
      <c r="W4" s="62"/>
      <c r="X4" s="62"/>
      <c r="Y4" s="63"/>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row>
    <row r="5" spans="1:54" ht="15.75">
      <c r="A5" s="64" t="s">
        <v>98</v>
      </c>
      <c r="B5" s="100"/>
      <c r="C5" s="62"/>
      <c r="D5" s="62"/>
      <c r="E5" s="62"/>
      <c r="F5" s="62"/>
      <c r="G5" s="62"/>
      <c r="H5" s="62"/>
      <c r="I5" s="62"/>
      <c r="J5" s="62"/>
      <c r="K5" s="62"/>
      <c r="L5" s="62"/>
      <c r="M5" s="62"/>
      <c r="N5" s="62"/>
      <c r="O5" s="62"/>
      <c r="P5" s="62"/>
      <c r="Q5" s="62"/>
      <c r="R5" s="62"/>
      <c r="S5" s="62"/>
      <c r="T5" s="62"/>
      <c r="U5" s="62"/>
      <c r="V5" s="62"/>
      <c r="W5" s="62"/>
      <c r="X5" s="62"/>
      <c r="Y5" s="63"/>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ht="15.75">
      <c r="A6" s="64" t="s">
        <v>99</v>
      </c>
      <c r="B6" s="100"/>
      <c r="C6" s="62"/>
      <c r="D6" s="62"/>
      <c r="E6" s="62"/>
      <c r="F6" s="62"/>
      <c r="G6" s="62"/>
      <c r="H6" s="62"/>
      <c r="I6" s="62"/>
      <c r="J6" s="62"/>
      <c r="K6" s="62"/>
      <c r="L6" s="62"/>
      <c r="M6" s="62"/>
      <c r="N6" s="62"/>
      <c r="O6" s="62"/>
      <c r="P6" s="62"/>
      <c r="Q6" s="62"/>
      <c r="R6" s="62"/>
      <c r="S6" s="62"/>
      <c r="T6" s="62"/>
      <c r="U6" s="62"/>
      <c r="V6" s="62"/>
      <c r="W6" s="62"/>
      <c r="X6" s="62"/>
      <c r="Y6" s="63"/>
      <c r="Z6" s="3"/>
      <c r="AA6" s="24"/>
      <c r="AB6" s="24"/>
      <c r="AC6" s="24"/>
      <c r="AD6" s="24"/>
      <c r="AE6" s="24"/>
      <c r="AF6" s="3"/>
      <c r="AG6" s="24"/>
      <c r="AH6" s="24"/>
      <c r="AI6" s="24"/>
      <c r="AJ6" s="24"/>
      <c r="AK6" s="24"/>
      <c r="AL6" s="3"/>
      <c r="AM6" s="24"/>
      <c r="AN6" s="24"/>
      <c r="AO6" s="24"/>
      <c r="AP6" s="24"/>
      <c r="AQ6" s="24"/>
      <c r="AR6" s="3"/>
      <c r="AS6" s="24"/>
      <c r="AT6" s="24"/>
      <c r="AU6" s="24"/>
      <c r="AV6" s="24"/>
      <c r="AW6" s="24"/>
      <c r="AX6" s="3"/>
      <c r="AY6" s="24"/>
      <c r="AZ6" s="24"/>
      <c r="BA6" s="24"/>
      <c r="BB6" s="24"/>
    </row>
    <row r="7" spans="1:54" ht="31.5">
      <c r="A7" s="64" t="s">
        <v>100</v>
      </c>
      <c r="B7" s="100" t="s">
        <v>281</v>
      </c>
      <c r="C7" s="62"/>
      <c r="D7" s="62"/>
      <c r="E7" s="62"/>
      <c r="F7" s="62"/>
      <c r="G7" s="62"/>
      <c r="H7" s="62"/>
      <c r="I7" s="62"/>
      <c r="J7" s="62"/>
      <c r="K7" s="62"/>
      <c r="L7" s="62"/>
      <c r="M7" s="62"/>
      <c r="N7" s="62"/>
      <c r="O7" s="62"/>
      <c r="P7" s="62"/>
      <c r="Q7" s="62"/>
      <c r="R7" s="62"/>
      <c r="S7" s="62"/>
      <c r="T7" s="62"/>
      <c r="U7" s="62"/>
      <c r="V7" s="62"/>
      <c r="W7" s="62"/>
      <c r="X7" s="62"/>
      <c r="Y7" s="63"/>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row>
    <row r="8" spans="1:54">
      <c r="A8" s="2"/>
      <c r="B8" s="3"/>
      <c r="C8" s="3"/>
      <c r="D8" s="3"/>
      <c r="E8" s="3"/>
      <c r="F8" s="3"/>
      <c r="G8" s="3"/>
      <c r="H8" s="3"/>
      <c r="I8" s="3"/>
      <c r="J8" s="3"/>
      <c r="K8" s="3"/>
      <c r="L8" s="3"/>
      <c r="M8" s="3"/>
      <c r="N8" s="3"/>
      <c r="O8" s="3"/>
      <c r="P8" s="3"/>
      <c r="Q8" s="1"/>
      <c r="R8" s="1"/>
      <c r="S8" s="1"/>
      <c r="T8" s="1"/>
      <c r="U8" s="1"/>
      <c r="V8" s="1"/>
      <c r="W8" s="1"/>
      <c r="X8" s="1"/>
      <c r="Y8" s="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row>
    <row r="9" spans="1:54">
      <c r="A9" s="3"/>
      <c r="B9" s="3"/>
      <c r="C9" s="3"/>
      <c r="D9" s="352"/>
      <c r="E9" s="352"/>
      <c r="F9" s="352"/>
      <c r="G9" s="352"/>
      <c r="H9" s="352"/>
      <c r="I9" s="352"/>
      <c r="J9" s="352"/>
      <c r="K9" s="352"/>
      <c r="L9" s="352"/>
      <c r="M9" s="352"/>
      <c r="N9" s="352"/>
      <c r="O9" s="352"/>
      <c r="P9" s="352"/>
      <c r="Q9" s="352"/>
      <c r="R9" s="352"/>
      <c r="S9" s="352"/>
      <c r="T9" s="10"/>
      <c r="U9" s="1"/>
      <c r="V9" s="1"/>
      <c r="W9" s="1"/>
      <c r="X9" s="1"/>
      <c r="Y9" s="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row>
    <row r="10" spans="1:54">
      <c r="A10" s="4"/>
      <c r="B10" s="1"/>
      <c r="C10" s="1"/>
      <c r="D10" s="362"/>
      <c r="E10" s="362"/>
      <c r="F10" s="362"/>
      <c r="G10" s="362"/>
      <c r="H10" s="362"/>
      <c r="I10" s="362"/>
      <c r="J10" s="362"/>
      <c r="K10" s="362"/>
      <c r="L10" s="353"/>
      <c r="M10" s="353"/>
      <c r="N10" s="353"/>
      <c r="O10" s="353"/>
      <c r="P10" s="66"/>
      <c r="Q10" s="66"/>
      <c r="R10" s="66"/>
      <c r="S10" s="66"/>
      <c r="T10" s="11"/>
      <c r="U10" s="1"/>
      <c r="V10" s="1"/>
      <c r="W10" s="1"/>
      <c r="X10" s="1"/>
      <c r="Y10" s="1"/>
      <c r="Z10" s="353"/>
      <c r="AA10" s="353"/>
      <c r="AB10" s="353"/>
      <c r="AC10" s="68"/>
      <c r="AD10" s="68"/>
      <c r="AE10" s="68"/>
      <c r="AF10" s="353"/>
      <c r="AG10" s="353"/>
      <c r="AH10" s="353"/>
      <c r="AI10" s="68"/>
      <c r="AJ10" s="68"/>
      <c r="AK10" s="68"/>
      <c r="AL10" s="353"/>
      <c r="AM10" s="353"/>
      <c r="AN10" s="353"/>
      <c r="AO10" s="68"/>
      <c r="AP10" s="68"/>
      <c r="AQ10" s="68"/>
      <c r="AR10" s="353"/>
      <c r="AS10" s="353"/>
      <c r="AT10" s="353"/>
      <c r="AU10" s="68"/>
      <c r="AV10" s="68"/>
      <c r="AW10" s="68"/>
      <c r="AX10" s="353"/>
      <c r="AY10" s="353"/>
      <c r="AZ10" s="353"/>
      <c r="BA10" s="68"/>
      <c r="BB10" s="68"/>
    </row>
    <row r="11" spans="1:54" ht="15.75" thickBot="1">
      <c r="A11" s="1"/>
      <c r="B11" s="1"/>
      <c r="C11" s="1"/>
      <c r="D11" s="1"/>
      <c r="E11" s="1"/>
      <c r="F11" s="1"/>
      <c r="G11" s="1"/>
      <c r="H11" s="1"/>
      <c r="I11" s="1"/>
      <c r="J11" s="1"/>
      <c r="K11" s="1"/>
      <c r="L11" s="1"/>
      <c r="M11" s="1"/>
      <c r="N11" s="1"/>
      <c r="O11" s="1"/>
      <c r="P11" s="1"/>
      <c r="Q11" s="1"/>
      <c r="R11" s="1"/>
      <c r="S11" s="1"/>
      <c r="T11" s="1"/>
      <c r="U11" s="1"/>
      <c r="V11" s="1"/>
      <c r="W11" s="1"/>
      <c r="X11" s="1"/>
      <c r="Y11" s="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row>
    <row r="12" spans="1:54">
      <c r="A12" s="418" t="s">
        <v>68</v>
      </c>
      <c r="B12" s="419"/>
      <c r="C12" s="131"/>
      <c r="D12" s="371"/>
      <c r="E12" s="372"/>
      <c r="F12" s="372"/>
      <c r="G12" s="372"/>
      <c r="H12" s="372"/>
      <c r="I12" s="372"/>
      <c r="J12" s="372"/>
      <c r="K12" s="372"/>
      <c r="L12" s="372"/>
      <c r="M12" s="372"/>
      <c r="N12" s="372"/>
      <c r="O12" s="372"/>
      <c r="P12" s="372"/>
      <c r="Q12" s="372"/>
      <c r="R12" s="372"/>
      <c r="S12" s="372"/>
      <c r="T12" s="372"/>
      <c r="U12" s="372"/>
      <c r="V12" s="372"/>
      <c r="W12" s="372"/>
      <c r="X12" s="372"/>
      <c r="Y12" s="372"/>
      <c r="Z12" s="369" t="s">
        <v>69</v>
      </c>
      <c r="AA12" s="369"/>
      <c r="AB12" s="369"/>
      <c r="AC12" s="369"/>
      <c r="AD12" s="369"/>
      <c r="AE12" s="369"/>
      <c r="AF12" s="370" t="s">
        <v>69</v>
      </c>
      <c r="AG12" s="370"/>
      <c r="AH12" s="370"/>
      <c r="AI12" s="370"/>
      <c r="AJ12" s="370"/>
      <c r="AK12" s="370"/>
      <c r="AL12" s="369" t="s">
        <v>69</v>
      </c>
      <c r="AM12" s="369"/>
      <c r="AN12" s="369"/>
      <c r="AO12" s="369"/>
      <c r="AP12" s="369"/>
      <c r="AQ12" s="369"/>
      <c r="AR12" s="363" t="s">
        <v>69</v>
      </c>
      <c r="AS12" s="363"/>
      <c r="AT12" s="363"/>
      <c r="AU12" s="363"/>
      <c r="AV12" s="363"/>
      <c r="AW12" s="363"/>
      <c r="AX12" s="364" t="s">
        <v>69</v>
      </c>
      <c r="AY12" s="364"/>
      <c r="AZ12" s="364"/>
      <c r="BA12" s="364"/>
      <c r="BB12" s="364"/>
    </row>
    <row r="13" spans="1:54" ht="15.75" thickBot="1">
      <c r="A13" s="420"/>
      <c r="B13" s="421"/>
      <c r="C13" s="132"/>
      <c r="D13" s="373"/>
      <c r="E13" s="374"/>
      <c r="F13" s="374"/>
      <c r="G13" s="374"/>
      <c r="H13" s="374"/>
      <c r="I13" s="374"/>
      <c r="J13" s="374"/>
      <c r="K13" s="374"/>
      <c r="L13" s="374"/>
      <c r="M13" s="374"/>
      <c r="N13" s="374"/>
      <c r="O13" s="374"/>
      <c r="P13" s="374"/>
      <c r="Q13" s="374"/>
      <c r="R13" s="374"/>
      <c r="S13" s="374"/>
      <c r="T13" s="374"/>
      <c r="U13" s="374"/>
      <c r="V13" s="374"/>
      <c r="W13" s="374"/>
      <c r="X13" s="374"/>
      <c r="Y13" s="374"/>
      <c r="Z13" s="365" t="s">
        <v>0</v>
      </c>
      <c r="AA13" s="365"/>
      <c r="AB13" s="365"/>
      <c r="AC13" s="365"/>
      <c r="AD13" s="365"/>
      <c r="AE13" s="365"/>
      <c r="AF13" s="366" t="s">
        <v>1</v>
      </c>
      <c r="AG13" s="366"/>
      <c r="AH13" s="366"/>
      <c r="AI13" s="366"/>
      <c r="AJ13" s="366"/>
      <c r="AK13" s="366"/>
      <c r="AL13" s="365" t="s">
        <v>2</v>
      </c>
      <c r="AM13" s="365"/>
      <c r="AN13" s="365"/>
      <c r="AO13" s="365"/>
      <c r="AP13" s="365"/>
      <c r="AQ13" s="365"/>
      <c r="AR13" s="367" t="s">
        <v>3</v>
      </c>
      <c r="AS13" s="367"/>
      <c r="AT13" s="367"/>
      <c r="AU13" s="367"/>
      <c r="AV13" s="367"/>
      <c r="AW13" s="367"/>
      <c r="AX13" s="368" t="s">
        <v>88</v>
      </c>
      <c r="AY13" s="368"/>
      <c r="AZ13" s="368"/>
      <c r="BA13" s="368"/>
      <c r="BB13" s="368"/>
    </row>
    <row r="14" spans="1:54" ht="15.75" thickBot="1">
      <c r="A14" s="422"/>
      <c r="B14" s="423"/>
      <c r="C14" s="132"/>
      <c r="D14" s="398" t="s">
        <v>4</v>
      </c>
      <c r="E14" s="399"/>
      <c r="F14" s="398"/>
      <c r="G14" s="398"/>
      <c r="H14" s="398"/>
      <c r="I14" s="398"/>
      <c r="J14" s="398"/>
      <c r="K14" s="398"/>
      <c r="L14" s="398"/>
      <c r="M14" s="398"/>
      <c r="N14" s="398"/>
      <c r="O14" s="398"/>
      <c r="P14" s="398"/>
      <c r="Q14" s="398"/>
      <c r="R14" s="398"/>
      <c r="S14" s="400"/>
      <c r="T14" s="101"/>
      <c r="U14" s="393" t="s">
        <v>29</v>
      </c>
      <c r="V14" s="393"/>
      <c r="W14" s="393"/>
      <c r="X14" s="393"/>
      <c r="Y14" s="393"/>
      <c r="Z14" s="385" t="s">
        <v>5</v>
      </c>
      <c r="AA14" s="385"/>
      <c r="AB14" s="385"/>
      <c r="AC14" s="394" t="s">
        <v>6</v>
      </c>
      <c r="AD14" s="385" t="s">
        <v>7</v>
      </c>
      <c r="AE14" s="385" t="s">
        <v>8</v>
      </c>
      <c r="AF14" s="387" t="s">
        <v>5</v>
      </c>
      <c r="AG14" s="387"/>
      <c r="AH14" s="387"/>
      <c r="AI14" s="387" t="s">
        <v>6</v>
      </c>
      <c r="AJ14" s="387" t="s">
        <v>7</v>
      </c>
      <c r="AK14" s="387" t="s">
        <v>8</v>
      </c>
      <c r="AL14" s="385" t="s">
        <v>5</v>
      </c>
      <c r="AM14" s="385"/>
      <c r="AN14" s="385"/>
      <c r="AO14" s="385" t="s">
        <v>6</v>
      </c>
      <c r="AP14" s="385" t="s">
        <v>7</v>
      </c>
      <c r="AQ14" s="385" t="s">
        <v>8</v>
      </c>
      <c r="AR14" s="360" t="s">
        <v>5</v>
      </c>
      <c r="AS14" s="360"/>
      <c r="AT14" s="360"/>
      <c r="AU14" s="360" t="s">
        <v>6</v>
      </c>
      <c r="AV14" s="360" t="s">
        <v>7</v>
      </c>
      <c r="AW14" s="360" t="s">
        <v>8</v>
      </c>
      <c r="AX14" s="356" t="s">
        <v>5</v>
      </c>
      <c r="AY14" s="356"/>
      <c r="AZ14" s="356"/>
      <c r="BA14" s="356" t="s">
        <v>6</v>
      </c>
      <c r="BB14" s="358" t="s">
        <v>76</v>
      </c>
    </row>
    <row r="15" spans="1:54" ht="51.75" thickBot="1">
      <c r="A15" s="113" t="s">
        <v>18</v>
      </c>
      <c r="B15" s="114" t="s">
        <v>19</v>
      </c>
      <c r="C15" s="437" t="s">
        <v>168</v>
      </c>
      <c r="D15" s="162" t="s">
        <v>83</v>
      </c>
      <c r="E15" s="187" t="s">
        <v>138</v>
      </c>
      <c r="F15" s="102" t="s">
        <v>82</v>
      </c>
      <c r="G15" s="5" t="s">
        <v>9</v>
      </c>
      <c r="H15" s="5" t="s">
        <v>10</v>
      </c>
      <c r="I15" s="5" t="s">
        <v>11</v>
      </c>
      <c r="J15" s="5" t="s">
        <v>48</v>
      </c>
      <c r="K15" s="5" t="s">
        <v>12</v>
      </c>
      <c r="L15" s="5" t="s">
        <v>84</v>
      </c>
      <c r="M15" s="5" t="s">
        <v>85</v>
      </c>
      <c r="N15" s="5" t="s">
        <v>86</v>
      </c>
      <c r="O15" s="5" t="s">
        <v>87</v>
      </c>
      <c r="P15" s="5" t="s">
        <v>92</v>
      </c>
      <c r="Q15" s="5" t="s">
        <v>13</v>
      </c>
      <c r="R15" s="5" t="s">
        <v>14</v>
      </c>
      <c r="S15" s="5" t="s">
        <v>15</v>
      </c>
      <c r="T15" s="5" t="s">
        <v>36</v>
      </c>
      <c r="U15" s="95" t="s">
        <v>30</v>
      </c>
      <c r="V15" s="95" t="s">
        <v>32</v>
      </c>
      <c r="W15" s="396" t="s">
        <v>33</v>
      </c>
      <c r="X15" s="397"/>
      <c r="Y15" s="95" t="s">
        <v>21</v>
      </c>
      <c r="Z15" s="96" t="s">
        <v>9</v>
      </c>
      <c r="AA15" s="94" t="s">
        <v>16</v>
      </c>
      <c r="AB15" s="94" t="s">
        <v>17</v>
      </c>
      <c r="AC15" s="395"/>
      <c r="AD15" s="386"/>
      <c r="AE15" s="386"/>
      <c r="AF15" s="95" t="s">
        <v>9</v>
      </c>
      <c r="AG15" s="95" t="s">
        <v>16</v>
      </c>
      <c r="AH15" s="95" t="s">
        <v>17</v>
      </c>
      <c r="AI15" s="388"/>
      <c r="AJ15" s="388"/>
      <c r="AK15" s="388"/>
      <c r="AL15" s="94" t="s">
        <v>9</v>
      </c>
      <c r="AM15" s="94" t="s">
        <v>16</v>
      </c>
      <c r="AN15" s="94" t="s">
        <v>17</v>
      </c>
      <c r="AO15" s="386"/>
      <c r="AP15" s="386"/>
      <c r="AQ15" s="386"/>
      <c r="AR15" s="93" t="s">
        <v>9</v>
      </c>
      <c r="AS15" s="93" t="s">
        <v>16</v>
      </c>
      <c r="AT15" s="93" t="s">
        <v>17</v>
      </c>
      <c r="AU15" s="361"/>
      <c r="AV15" s="361"/>
      <c r="AW15" s="361"/>
      <c r="AX15" s="92" t="s">
        <v>9</v>
      </c>
      <c r="AY15" s="92" t="s">
        <v>16</v>
      </c>
      <c r="AZ15" s="92" t="s">
        <v>17</v>
      </c>
      <c r="BA15" s="357"/>
      <c r="BB15" s="359"/>
    </row>
    <row r="16" spans="1:54" ht="15.75" thickBot="1">
      <c r="A16" s="111"/>
      <c r="B16" s="112"/>
      <c r="C16" s="438"/>
      <c r="D16" s="163" t="s">
        <v>22</v>
      </c>
      <c r="E16" s="188"/>
      <c r="F16" s="103" t="s">
        <v>22</v>
      </c>
      <c r="G16" s="48" t="s">
        <v>22</v>
      </c>
      <c r="H16" s="48" t="s">
        <v>22</v>
      </c>
      <c r="I16" s="48" t="s">
        <v>22</v>
      </c>
      <c r="J16" s="48" t="s">
        <v>22</v>
      </c>
      <c r="K16" s="48" t="s">
        <v>22</v>
      </c>
      <c r="L16" s="49" t="s">
        <v>22</v>
      </c>
      <c r="M16" s="49" t="s">
        <v>22</v>
      </c>
      <c r="N16" s="49" t="s">
        <v>22</v>
      </c>
      <c r="O16" s="49" t="s">
        <v>22</v>
      </c>
      <c r="P16" s="48" t="s">
        <v>22</v>
      </c>
      <c r="Q16" s="48" t="s">
        <v>22</v>
      </c>
      <c r="R16" s="48" t="s">
        <v>22</v>
      </c>
      <c r="S16" s="48" t="s">
        <v>22</v>
      </c>
      <c r="T16" s="48"/>
      <c r="U16" s="6" t="s">
        <v>31</v>
      </c>
      <c r="V16" s="6" t="s">
        <v>22</v>
      </c>
      <c r="W16" s="6" t="s">
        <v>34</v>
      </c>
      <c r="X16" s="6" t="s">
        <v>35</v>
      </c>
      <c r="Y16" s="6" t="s">
        <v>22</v>
      </c>
      <c r="Z16" s="104" t="s">
        <v>22</v>
      </c>
      <c r="AA16" s="104" t="s">
        <v>22</v>
      </c>
      <c r="AB16" s="104"/>
      <c r="AC16" s="105" t="s">
        <v>22</v>
      </c>
      <c r="AD16" s="104" t="s">
        <v>22</v>
      </c>
      <c r="AE16" s="104" t="s">
        <v>22</v>
      </c>
      <c r="AF16" s="6" t="s">
        <v>22</v>
      </c>
      <c r="AG16" s="6" t="s">
        <v>22</v>
      </c>
      <c r="AH16" s="6" t="s">
        <v>22</v>
      </c>
      <c r="AI16" s="6" t="s">
        <v>22</v>
      </c>
      <c r="AJ16" s="6" t="s">
        <v>22</v>
      </c>
      <c r="AK16" s="6" t="s">
        <v>22</v>
      </c>
      <c r="AL16" s="104" t="s">
        <v>22</v>
      </c>
      <c r="AM16" s="104" t="s">
        <v>22</v>
      </c>
      <c r="AN16" s="104" t="s">
        <v>22</v>
      </c>
      <c r="AO16" s="104"/>
      <c r="AP16" s="104" t="s">
        <v>22</v>
      </c>
      <c r="AQ16" s="104" t="s">
        <v>22</v>
      </c>
      <c r="AR16" s="106" t="s">
        <v>22</v>
      </c>
      <c r="AS16" s="106" t="s">
        <v>22</v>
      </c>
      <c r="AT16" s="106" t="s">
        <v>22</v>
      </c>
      <c r="AU16" s="106" t="s">
        <v>22</v>
      </c>
      <c r="AV16" s="106" t="s">
        <v>22</v>
      </c>
      <c r="AW16" s="106" t="s">
        <v>22</v>
      </c>
      <c r="AX16" s="107" t="s">
        <v>22</v>
      </c>
      <c r="AY16" s="107"/>
      <c r="AZ16" s="107" t="s">
        <v>22</v>
      </c>
      <c r="BA16" s="107" t="s">
        <v>22</v>
      </c>
      <c r="BB16" s="108" t="s">
        <v>22</v>
      </c>
    </row>
    <row r="17" spans="1:54" ht="45">
      <c r="A17" s="117">
        <v>1</v>
      </c>
      <c r="B17" s="433" t="s">
        <v>93</v>
      </c>
      <c r="C17" s="354" t="s">
        <v>169</v>
      </c>
      <c r="D17" s="243" t="s">
        <v>305</v>
      </c>
      <c r="E17" s="217">
        <v>0.06</v>
      </c>
      <c r="F17" s="230" t="s">
        <v>142</v>
      </c>
      <c r="G17" s="210" t="s">
        <v>217</v>
      </c>
      <c r="H17" s="210" t="s">
        <v>218</v>
      </c>
      <c r="I17" s="227" t="s">
        <v>310</v>
      </c>
      <c r="J17" s="203" t="s">
        <v>50</v>
      </c>
      <c r="K17" s="227" t="s">
        <v>311</v>
      </c>
      <c r="L17" s="209">
        <v>0</v>
      </c>
      <c r="M17" s="228">
        <v>0.3</v>
      </c>
      <c r="N17" s="227">
        <v>30</v>
      </c>
      <c r="O17" s="228">
        <v>0.3</v>
      </c>
      <c r="P17" s="228">
        <v>0.9</v>
      </c>
      <c r="Q17" s="227" t="s">
        <v>57</v>
      </c>
      <c r="R17" s="227" t="s">
        <v>326</v>
      </c>
      <c r="S17" s="227" t="s">
        <v>327</v>
      </c>
      <c r="T17" s="227"/>
      <c r="U17" s="227"/>
      <c r="V17" s="227"/>
      <c r="W17" s="227"/>
      <c r="X17" s="82"/>
      <c r="Y17" s="83"/>
      <c r="Z17" s="80" t="str">
        <f t="shared" ref="Z17" si="0">G17</f>
        <v>Ejecución plan de acción del CLG</v>
      </c>
      <c r="AA17" s="89">
        <f t="shared" ref="AA17" si="1">L17</f>
        <v>0</v>
      </c>
      <c r="AB17" s="209">
        <v>0</v>
      </c>
      <c r="AC17" s="84" t="e">
        <f>(AB17/AA17)</f>
        <v>#DIV/0!</v>
      </c>
      <c r="AD17" s="344" t="s">
        <v>321</v>
      </c>
      <c r="AE17" s="208" t="s">
        <v>310</v>
      </c>
      <c r="AF17" s="80" t="str">
        <f t="shared" ref="AF17" si="2">G17</f>
        <v>Ejecución plan de acción del CLG</v>
      </c>
      <c r="AG17" s="86">
        <f t="shared" ref="AG17" si="3">M17</f>
        <v>0.3</v>
      </c>
      <c r="AH17" s="209"/>
      <c r="AI17" s="84">
        <f t="shared" ref="AI17" si="4">(AH17/AG17)</f>
        <v>0</v>
      </c>
      <c r="AJ17" s="227"/>
      <c r="AK17" s="227"/>
      <c r="AL17" s="80" t="str">
        <f t="shared" ref="AL17" si="5">G17</f>
        <v>Ejecución plan de acción del CLG</v>
      </c>
      <c r="AM17" s="80">
        <f t="shared" ref="AM17" si="6">N17</f>
        <v>30</v>
      </c>
      <c r="AN17" s="227"/>
      <c r="AO17" s="84">
        <f t="shared" ref="AO17" si="7">(AN17/AM17)</f>
        <v>0</v>
      </c>
      <c r="AP17" s="227"/>
      <c r="AQ17" s="227"/>
      <c r="AR17" s="80" t="str">
        <f t="shared" ref="AR17" si="8">G17</f>
        <v>Ejecución plan de acción del CLG</v>
      </c>
      <c r="AS17" s="80">
        <f t="shared" ref="AS17" si="9">O17</f>
        <v>0.3</v>
      </c>
      <c r="AT17" s="228"/>
      <c r="AU17" s="84">
        <f t="shared" ref="AU17" si="10">(AT17/AS17)</f>
        <v>0</v>
      </c>
      <c r="AV17" s="109"/>
      <c r="AW17" s="227"/>
      <c r="AX17" s="80" t="str">
        <f t="shared" ref="AX17" si="11">G17</f>
        <v>Ejecución plan de acción del CLG</v>
      </c>
      <c r="AY17" s="80">
        <f t="shared" ref="AY17" si="12">P17</f>
        <v>0.9</v>
      </c>
      <c r="AZ17" s="89">
        <f t="shared" ref="AZ17" si="13">IF(J17="CONSTANTE",AVERAGE(AB17,AH17,AN17,AT17),(SUM(AB17,AH17,AN17,AT17)))</f>
        <v>0</v>
      </c>
      <c r="BA17" s="88"/>
      <c r="BB17" s="110"/>
    </row>
    <row r="18" spans="1:54" ht="63.75">
      <c r="A18" s="118">
        <v>2</v>
      </c>
      <c r="B18" s="434"/>
      <c r="C18" s="389"/>
      <c r="D18" s="244" t="s">
        <v>185</v>
      </c>
      <c r="E18" s="245">
        <v>7.0000000000000007E-2</v>
      </c>
      <c r="F18" s="231" t="s">
        <v>142</v>
      </c>
      <c r="G18" s="202" t="s">
        <v>219</v>
      </c>
      <c r="H18" s="226" t="s">
        <v>221</v>
      </c>
      <c r="I18" s="236" t="s">
        <v>310</v>
      </c>
      <c r="J18" s="204" t="s">
        <v>50</v>
      </c>
      <c r="K18" s="236" t="s">
        <v>312</v>
      </c>
      <c r="L18" s="201">
        <v>1</v>
      </c>
      <c r="M18" s="201">
        <v>0</v>
      </c>
      <c r="N18" s="201">
        <v>0</v>
      </c>
      <c r="O18" s="201">
        <v>0</v>
      </c>
      <c r="P18" s="236">
        <v>1</v>
      </c>
      <c r="Q18" s="236" t="s">
        <v>57</v>
      </c>
      <c r="R18" s="236" t="s">
        <v>328</v>
      </c>
      <c r="S18" s="236" t="s">
        <v>329</v>
      </c>
      <c r="T18" s="236"/>
      <c r="U18" s="236"/>
      <c r="V18" s="236"/>
      <c r="W18" s="236"/>
      <c r="X18" s="57"/>
      <c r="Y18" s="53"/>
      <c r="Z18" s="13" t="str">
        <f t="shared" ref="Z18:Z71" si="14">G18</f>
        <v>Avance del cumplimiento físico logrado en el plan de desarrollo</v>
      </c>
      <c r="AA18" s="13">
        <f t="shared" ref="AA18:AA71" si="15">L18</f>
        <v>1</v>
      </c>
      <c r="AB18" s="236">
        <v>1</v>
      </c>
      <c r="AC18" s="246">
        <f t="shared" ref="AC18:AC71" si="16">(AB18/AA18)</f>
        <v>1</v>
      </c>
      <c r="AD18" s="345" t="s">
        <v>324</v>
      </c>
      <c r="AE18" s="247" t="s">
        <v>325</v>
      </c>
      <c r="AF18" s="13" t="str">
        <f t="shared" ref="AF18:AF71" si="17">G18</f>
        <v>Avance del cumplimiento físico logrado en el plan de desarrollo</v>
      </c>
      <c r="AG18" s="248">
        <f t="shared" ref="AG18:AG71" si="18">M18</f>
        <v>0</v>
      </c>
      <c r="AH18" s="249"/>
      <c r="AI18" s="246" t="e">
        <f t="shared" ref="AI18:AI71" si="19">(AH18/AG18)</f>
        <v>#DIV/0!</v>
      </c>
      <c r="AJ18" s="236"/>
      <c r="AK18" s="236"/>
      <c r="AL18" s="13" t="str">
        <f t="shared" ref="AL18:AL71" si="20">G18</f>
        <v>Avance del cumplimiento físico logrado en el plan de desarrollo</v>
      </c>
      <c r="AM18" s="13">
        <f t="shared" ref="AM18:AM71" si="21">N18</f>
        <v>0</v>
      </c>
      <c r="AN18" s="236"/>
      <c r="AO18" s="246" t="e">
        <f t="shared" ref="AO18:AO71" si="22">(AN18/AM18)</f>
        <v>#DIV/0!</v>
      </c>
      <c r="AP18" s="236"/>
      <c r="AQ18" s="236"/>
      <c r="AR18" s="13" t="str">
        <f t="shared" ref="AR18:AR71" si="23">G18</f>
        <v>Avance del cumplimiento físico logrado en el plan de desarrollo</v>
      </c>
      <c r="AS18" s="13">
        <f t="shared" ref="AS18:AS71" si="24">O18</f>
        <v>0</v>
      </c>
      <c r="AT18" s="237"/>
      <c r="AU18" s="246" t="e">
        <f t="shared" ref="AU18:AU71" si="25">(AT18/AS18)</f>
        <v>#DIV/0!</v>
      </c>
      <c r="AV18" s="250"/>
      <c r="AW18" s="236"/>
      <c r="AX18" s="13" t="str">
        <f t="shared" ref="AX18:AX71" si="26">G18</f>
        <v>Avance del cumplimiento físico logrado en el plan de desarrollo</v>
      </c>
      <c r="AY18" s="13">
        <f t="shared" ref="AY18:AY71" si="27">P18</f>
        <v>1</v>
      </c>
      <c r="AZ18" s="251">
        <f t="shared" ref="AZ18:AZ71" si="28">IF(J18="CONSTANTE",AVERAGE(AB18,AH18,AN18,AT18),(SUM(AB18,AH18,AN18,AT18)))</f>
        <v>1</v>
      </c>
      <c r="BA18" s="252"/>
      <c r="BB18" s="253"/>
    </row>
    <row r="19" spans="1:54" ht="64.5" thickBot="1">
      <c r="A19" s="118">
        <v>3</v>
      </c>
      <c r="B19" s="434"/>
      <c r="C19" s="389"/>
      <c r="D19" s="254" t="s">
        <v>306</v>
      </c>
      <c r="E19" s="224">
        <v>0.05</v>
      </c>
      <c r="F19" s="223" t="s">
        <v>142</v>
      </c>
      <c r="G19" s="211" t="s">
        <v>220</v>
      </c>
      <c r="H19" s="255" t="s">
        <v>227</v>
      </c>
      <c r="I19" s="222" t="s">
        <v>313</v>
      </c>
      <c r="J19" s="256" t="s">
        <v>52</v>
      </c>
      <c r="K19" s="221" t="s">
        <v>311</v>
      </c>
      <c r="L19" s="222">
        <v>0</v>
      </c>
      <c r="M19" s="222">
        <v>0.03</v>
      </c>
      <c r="N19" s="222">
        <v>0.05</v>
      </c>
      <c r="O19" s="222">
        <v>0.1</v>
      </c>
      <c r="P19" s="222">
        <v>0.1</v>
      </c>
      <c r="Q19" s="221" t="s">
        <v>57</v>
      </c>
      <c r="R19" s="221" t="s">
        <v>330</v>
      </c>
      <c r="S19" s="221" t="s">
        <v>331</v>
      </c>
      <c r="T19" s="221"/>
      <c r="U19" s="221"/>
      <c r="V19" s="221"/>
      <c r="W19" s="221"/>
      <c r="X19" s="90"/>
      <c r="Y19" s="91"/>
      <c r="Z19" s="78" t="str">
        <f t="shared" si="14"/>
        <v>Ejercicios de Dialogo Social en lo Local</v>
      </c>
      <c r="AA19" s="262">
        <f t="shared" si="15"/>
        <v>0</v>
      </c>
      <c r="AB19" s="260">
        <v>0</v>
      </c>
      <c r="AC19" s="257" t="e">
        <f t="shared" si="16"/>
        <v>#DIV/0!</v>
      </c>
      <c r="AD19" s="343" t="s">
        <v>422</v>
      </c>
      <c r="AE19" s="258" t="s">
        <v>310</v>
      </c>
      <c r="AF19" s="78" t="str">
        <f t="shared" si="17"/>
        <v>Ejercicios de Dialogo Social en lo Local</v>
      </c>
      <c r="AG19" s="259">
        <f t="shared" si="18"/>
        <v>0.03</v>
      </c>
      <c r="AH19" s="260"/>
      <c r="AI19" s="257">
        <f t="shared" si="19"/>
        <v>0</v>
      </c>
      <c r="AJ19" s="221"/>
      <c r="AK19" s="221"/>
      <c r="AL19" s="78" t="str">
        <f t="shared" si="20"/>
        <v>Ejercicios de Dialogo Social en lo Local</v>
      </c>
      <c r="AM19" s="78">
        <f t="shared" si="21"/>
        <v>0.05</v>
      </c>
      <c r="AN19" s="221"/>
      <c r="AO19" s="257">
        <f t="shared" si="22"/>
        <v>0</v>
      </c>
      <c r="AP19" s="221"/>
      <c r="AQ19" s="221"/>
      <c r="AR19" s="78" t="str">
        <f t="shared" si="23"/>
        <v>Ejercicios de Dialogo Social en lo Local</v>
      </c>
      <c r="AS19" s="78">
        <f t="shared" si="24"/>
        <v>0.1</v>
      </c>
      <c r="AT19" s="222"/>
      <c r="AU19" s="257">
        <f t="shared" si="25"/>
        <v>0</v>
      </c>
      <c r="AV19" s="261"/>
      <c r="AW19" s="221"/>
      <c r="AX19" s="78" t="str">
        <f t="shared" si="26"/>
        <v>Ejercicios de Dialogo Social en lo Local</v>
      </c>
      <c r="AY19" s="78">
        <f t="shared" si="27"/>
        <v>0.1</v>
      </c>
      <c r="AZ19" s="262">
        <f t="shared" si="28"/>
        <v>0</v>
      </c>
      <c r="BA19" s="263"/>
      <c r="BB19" s="264"/>
    </row>
    <row r="20" spans="1:54" ht="18.75" thickBot="1">
      <c r="A20" s="161"/>
      <c r="B20" s="434"/>
      <c r="C20" s="355"/>
      <c r="D20" s="164" t="s">
        <v>177</v>
      </c>
      <c r="E20" s="148">
        <v>0.18</v>
      </c>
      <c r="F20" s="181"/>
      <c r="G20" s="133"/>
      <c r="H20" s="134"/>
      <c r="I20" s="137"/>
      <c r="J20" s="138"/>
      <c r="K20" s="121"/>
      <c r="L20" s="139"/>
      <c r="M20" s="139"/>
      <c r="N20" s="139"/>
      <c r="O20" s="139"/>
      <c r="P20" s="121"/>
      <c r="Q20" s="121"/>
      <c r="R20" s="121"/>
      <c r="S20" s="121"/>
      <c r="T20" s="121"/>
      <c r="U20" s="121"/>
      <c r="V20" s="121"/>
      <c r="W20" s="121"/>
      <c r="X20" s="140"/>
      <c r="Y20" s="141"/>
      <c r="Z20" s="80"/>
      <c r="AA20" s="80"/>
      <c r="AB20" s="79"/>
      <c r="AC20" s="84"/>
      <c r="AD20" s="85"/>
      <c r="AE20" s="85"/>
      <c r="AF20" s="80"/>
      <c r="AG20" s="86"/>
      <c r="AH20" s="87"/>
      <c r="AI20" s="84"/>
      <c r="AJ20" s="79"/>
      <c r="AK20" s="79"/>
      <c r="AL20" s="80"/>
      <c r="AM20" s="80"/>
      <c r="AN20" s="79"/>
      <c r="AO20" s="84"/>
      <c r="AP20" s="79"/>
      <c r="AQ20" s="79"/>
      <c r="AR20" s="80"/>
      <c r="AS20" s="80"/>
      <c r="AT20" s="81"/>
      <c r="AU20" s="84"/>
      <c r="AV20" s="109"/>
      <c r="AW20" s="79"/>
      <c r="AX20" s="80"/>
      <c r="AY20" s="80"/>
      <c r="AZ20" s="89"/>
      <c r="BA20" s="88"/>
      <c r="BB20" s="110"/>
    </row>
    <row r="21" spans="1:54" ht="114.75">
      <c r="A21" s="117">
        <v>4</v>
      </c>
      <c r="B21" s="434"/>
      <c r="C21" s="424" t="s">
        <v>170</v>
      </c>
      <c r="D21" s="165" t="s">
        <v>127</v>
      </c>
      <c r="E21" s="233">
        <v>0.02</v>
      </c>
      <c r="F21" s="230" t="s">
        <v>142</v>
      </c>
      <c r="G21" s="210" t="s">
        <v>228</v>
      </c>
      <c r="H21" s="208" t="s">
        <v>229</v>
      </c>
      <c r="I21" s="227" t="s">
        <v>310</v>
      </c>
      <c r="J21" s="205" t="s">
        <v>50</v>
      </c>
      <c r="K21" s="227" t="s">
        <v>311</v>
      </c>
      <c r="L21" s="228">
        <v>0</v>
      </c>
      <c r="M21" s="228">
        <v>0.2</v>
      </c>
      <c r="N21" s="228">
        <v>0.2</v>
      </c>
      <c r="O21" s="228">
        <v>0.35</v>
      </c>
      <c r="P21" s="228">
        <v>0.35</v>
      </c>
      <c r="Q21" s="227" t="s">
        <v>57</v>
      </c>
      <c r="R21" s="241" t="s">
        <v>332</v>
      </c>
      <c r="S21" s="227" t="s">
        <v>333</v>
      </c>
      <c r="T21" s="227"/>
      <c r="U21" s="227"/>
      <c r="V21" s="227"/>
      <c r="W21" s="227"/>
      <c r="X21" s="82"/>
      <c r="Y21" s="83"/>
      <c r="Z21" s="80" t="str">
        <f t="shared" si="14"/>
        <v>Implementaciòn del plan de intervenmciòn local</v>
      </c>
      <c r="AA21" s="80">
        <f t="shared" si="15"/>
        <v>0</v>
      </c>
      <c r="AB21" s="227">
        <v>0</v>
      </c>
      <c r="AC21" s="84" t="e">
        <f t="shared" si="16"/>
        <v>#DIV/0!</v>
      </c>
      <c r="AD21" s="344" t="s">
        <v>321</v>
      </c>
      <c r="AE21" s="208" t="s">
        <v>310</v>
      </c>
      <c r="AF21" s="80" t="str">
        <f t="shared" si="17"/>
        <v>Implementaciòn del plan de intervenmciòn local</v>
      </c>
      <c r="AG21" s="86">
        <f t="shared" si="18"/>
        <v>0.2</v>
      </c>
      <c r="AH21" s="209"/>
      <c r="AI21" s="84">
        <f t="shared" si="19"/>
        <v>0</v>
      </c>
      <c r="AJ21" s="227"/>
      <c r="AK21" s="227"/>
      <c r="AL21" s="80" t="str">
        <f t="shared" si="20"/>
        <v>Implementaciòn del plan de intervenmciòn local</v>
      </c>
      <c r="AM21" s="80">
        <f t="shared" si="21"/>
        <v>0.2</v>
      </c>
      <c r="AN21" s="227"/>
      <c r="AO21" s="84">
        <f t="shared" si="22"/>
        <v>0</v>
      </c>
      <c r="AP21" s="227"/>
      <c r="AQ21" s="227"/>
      <c r="AR21" s="80" t="str">
        <f t="shared" si="23"/>
        <v>Implementaciòn del plan de intervenmciòn local</v>
      </c>
      <c r="AS21" s="80">
        <f t="shared" si="24"/>
        <v>0.35</v>
      </c>
      <c r="AT21" s="228"/>
      <c r="AU21" s="84">
        <f t="shared" si="25"/>
        <v>0</v>
      </c>
      <c r="AV21" s="109"/>
      <c r="AW21" s="227"/>
      <c r="AX21" s="80" t="str">
        <f t="shared" si="26"/>
        <v>Implementaciòn del plan de intervenmciòn local</v>
      </c>
      <c r="AY21" s="80">
        <f t="shared" si="27"/>
        <v>0.35</v>
      </c>
      <c r="AZ21" s="89">
        <f t="shared" si="28"/>
        <v>0</v>
      </c>
      <c r="BA21" s="88"/>
      <c r="BB21" s="110"/>
    </row>
    <row r="22" spans="1:54" ht="64.5" thickBot="1">
      <c r="A22" s="118">
        <v>5</v>
      </c>
      <c r="B22" s="434"/>
      <c r="C22" s="425"/>
      <c r="D22" s="166" t="s">
        <v>421</v>
      </c>
      <c r="E22" s="275">
        <v>0.04</v>
      </c>
      <c r="F22" s="223" t="s">
        <v>141</v>
      </c>
      <c r="G22" s="211" t="s">
        <v>254</v>
      </c>
      <c r="H22" s="258" t="s">
        <v>230</v>
      </c>
      <c r="I22" s="221" t="s">
        <v>310</v>
      </c>
      <c r="J22" s="221" t="s">
        <v>50</v>
      </c>
      <c r="K22" s="221" t="s">
        <v>311</v>
      </c>
      <c r="L22" s="222">
        <v>0</v>
      </c>
      <c r="M22" s="222">
        <v>0</v>
      </c>
      <c r="N22" s="222">
        <v>0</v>
      </c>
      <c r="O22" s="222">
        <v>1</v>
      </c>
      <c r="P22" s="222">
        <v>1</v>
      </c>
      <c r="Q22" s="221" t="s">
        <v>57</v>
      </c>
      <c r="R22" s="221" t="s">
        <v>334</v>
      </c>
      <c r="S22" s="221" t="s">
        <v>335</v>
      </c>
      <c r="T22" s="221"/>
      <c r="U22" s="221"/>
      <c r="V22" s="221"/>
      <c r="W22" s="221"/>
      <c r="X22" s="90"/>
      <c r="Y22" s="91"/>
      <c r="Z22" s="78" t="str">
        <f t="shared" si="14"/>
        <v>Lineas de acción de DDHH incrementadas</v>
      </c>
      <c r="AA22" s="78">
        <f t="shared" si="15"/>
        <v>0</v>
      </c>
      <c r="AB22" s="221">
        <v>0</v>
      </c>
      <c r="AC22" s="257" t="e">
        <f t="shared" si="16"/>
        <v>#DIV/0!</v>
      </c>
      <c r="AD22" s="343" t="s">
        <v>321</v>
      </c>
      <c r="AE22" s="258" t="s">
        <v>310</v>
      </c>
      <c r="AF22" s="78" t="str">
        <f t="shared" si="17"/>
        <v>Lineas de acción de DDHH incrementadas</v>
      </c>
      <c r="AG22" s="259">
        <f t="shared" si="18"/>
        <v>0</v>
      </c>
      <c r="AH22" s="260"/>
      <c r="AI22" s="257" t="e">
        <f t="shared" si="19"/>
        <v>#DIV/0!</v>
      </c>
      <c r="AJ22" s="221"/>
      <c r="AK22" s="221"/>
      <c r="AL22" s="78" t="str">
        <f t="shared" si="20"/>
        <v>Lineas de acción de DDHH incrementadas</v>
      </c>
      <c r="AM22" s="78">
        <f t="shared" si="21"/>
        <v>0</v>
      </c>
      <c r="AN22" s="221"/>
      <c r="AO22" s="257" t="e">
        <f t="shared" si="22"/>
        <v>#DIV/0!</v>
      </c>
      <c r="AP22" s="221"/>
      <c r="AQ22" s="221"/>
      <c r="AR22" s="78" t="str">
        <f t="shared" si="23"/>
        <v>Lineas de acción de DDHH incrementadas</v>
      </c>
      <c r="AS22" s="78">
        <f t="shared" si="24"/>
        <v>1</v>
      </c>
      <c r="AT22" s="222"/>
      <c r="AU22" s="257">
        <f t="shared" si="25"/>
        <v>0</v>
      </c>
      <c r="AV22" s="261"/>
      <c r="AW22" s="221"/>
      <c r="AX22" s="78" t="str">
        <f t="shared" si="26"/>
        <v>Lineas de acción de DDHH incrementadas</v>
      </c>
      <c r="AY22" s="78">
        <f t="shared" si="27"/>
        <v>1</v>
      </c>
      <c r="AZ22" s="262">
        <f t="shared" si="28"/>
        <v>0</v>
      </c>
      <c r="BA22" s="263"/>
      <c r="BB22" s="264"/>
    </row>
    <row r="23" spans="1:54" ht="19.5" thickBot="1">
      <c r="A23" s="161"/>
      <c r="B23" s="434"/>
      <c r="C23" s="426"/>
      <c r="D23" s="167" t="s">
        <v>177</v>
      </c>
      <c r="E23" s="189">
        <v>0.06</v>
      </c>
      <c r="F23" s="182"/>
      <c r="G23" s="265"/>
      <c r="H23" s="266"/>
      <c r="I23" s="130"/>
      <c r="J23" s="126"/>
      <c r="K23" s="126"/>
      <c r="L23" s="127"/>
      <c r="M23" s="127"/>
      <c r="N23" s="127"/>
      <c r="O23" s="128"/>
      <c r="P23" s="126"/>
      <c r="Q23" s="126"/>
      <c r="R23" s="126"/>
      <c r="S23" s="126"/>
      <c r="T23" s="126"/>
      <c r="U23" s="126"/>
      <c r="V23" s="126"/>
      <c r="W23" s="126"/>
      <c r="X23" s="267"/>
      <c r="Y23" s="129"/>
      <c r="Z23" s="268"/>
      <c r="AA23" s="268"/>
      <c r="AB23" s="207"/>
      <c r="AC23" s="269"/>
      <c r="AD23" s="206"/>
      <c r="AE23" s="206"/>
      <c r="AF23" s="268"/>
      <c r="AG23" s="270"/>
      <c r="AH23" s="216"/>
      <c r="AI23" s="269"/>
      <c r="AJ23" s="207"/>
      <c r="AK23" s="207"/>
      <c r="AL23" s="268"/>
      <c r="AM23" s="268"/>
      <c r="AN23" s="207"/>
      <c r="AO23" s="269"/>
      <c r="AP23" s="207"/>
      <c r="AQ23" s="207"/>
      <c r="AR23" s="268"/>
      <c r="AS23" s="268"/>
      <c r="AT23" s="225"/>
      <c r="AU23" s="269"/>
      <c r="AV23" s="271"/>
      <c r="AW23" s="207"/>
      <c r="AX23" s="268"/>
      <c r="AY23" s="268"/>
      <c r="AZ23" s="272"/>
      <c r="BA23" s="273"/>
      <c r="BB23" s="274"/>
    </row>
    <row r="24" spans="1:54" ht="63.75">
      <c r="A24" s="117">
        <v>6</v>
      </c>
      <c r="B24" s="434"/>
      <c r="C24" s="424" t="s">
        <v>171</v>
      </c>
      <c r="D24" s="168" t="s">
        <v>128</v>
      </c>
      <c r="E24" s="233">
        <v>0.01</v>
      </c>
      <c r="F24" s="230" t="s">
        <v>141</v>
      </c>
      <c r="G24" s="210" t="s">
        <v>231</v>
      </c>
      <c r="H24" s="208" t="s">
        <v>232</v>
      </c>
      <c r="I24" s="227" t="s">
        <v>310</v>
      </c>
      <c r="J24" s="227" t="s">
        <v>51</v>
      </c>
      <c r="K24" s="227" t="s">
        <v>311</v>
      </c>
      <c r="L24" s="228">
        <v>1</v>
      </c>
      <c r="M24" s="228">
        <v>1</v>
      </c>
      <c r="N24" s="228">
        <v>1</v>
      </c>
      <c r="O24" s="228">
        <v>1</v>
      </c>
      <c r="P24" s="228">
        <v>1</v>
      </c>
      <c r="Q24" s="227" t="s">
        <v>57</v>
      </c>
      <c r="R24" s="227" t="s">
        <v>336</v>
      </c>
      <c r="S24" s="227" t="s">
        <v>337</v>
      </c>
      <c r="T24" s="227"/>
      <c r="U24" s="227"/>
      <c r="V24" s="227"/>
      <c r="W24" s="227"/>
      <c r="X24" s="82"/>
      <c r="Y24" s="83"/>
      <c r="Z24" s="80" t="str">
        <f t="shared" si="14"/>
        <v>Mecanismos de respuesta oportuna</v>
      </c>
      <c r="AA24" s="80">
        <f t="shared" si="15"/>
        <v>1</v>
      </c>
      <c r="AB24" s="227">
        <v>1</v>
      </c>
      <c r="AC24" s="84">
        <f t="shared" si="16"/>
        <v>1</v>
      </c>
      <c r="AD24" s="344" t="s">
        <v>323</v>
      </c>
      <c r="AE24" s="208" t="s">
        <v>322</v>
      </c>
      <c r="AF24" s="80" t="str">
        <f t="shared" si="17"/>
        <v>Mecanismos de respuesta oportuna</v>
      </c>
      <c r="AG24" s="86">
        <f t="shared" si="18"/>
        <v>1</v>
      </c>
      <c r="AH24" s="209"/>
      <c r="AI24" s="84">
        <f t="shared" si="19"/>
        <v>0</v>
      </c>
      <c r="AJ24" s="227"/>
      <c r="AK24" s="227"/>
      <c r="AL24" s="80" t="str">
        <f t="shared" si="20"/>
        <v>Mecanismos de respuesta oportuna</v>
      </c>
      <c r="AM24" s="80">
        <f t="shared" si="21"/>
        <v>1</v>
      </c>
      <c r="AN24" s="227"/>
      <c r="AO24" s="84">
        <f t="shared" si="22"/>
        <v>0</v>
      </c>
      <c r="AP24" s="227"/>
      <c r="AQ24" s="227"/>
      <c r="AR24" s="80" t="str">
        <f t="shared" si="23"/>
        <v>Mecanismos de respuesta oportuna</v>
      </c>
      <c r="AS24" s="80">
        <f t="shared" si="24"/>
        <v>1</v>
      </c>
      <c r="AT24" s="228"/>
      <c r="AU24" s="84">
        <f t="shared" si="25"/>
        <v>0</v>
      </c>
      <c r="AV24" s="109"/>
      <c r="AW24" s="227"/>
      <c r="AX24" s="80" t="str">
        <f t="shared" si="26"/>
        <v>Mecanismos de respuesta oportuna</v>
      </c>
      <c r="AY24" s="80">
        <f t="shared" si="27"/>
        <v>1</v>
      </c>
      <c r="AZ24" s="89">
        <f t="shared" si="28"/>
        <v>1</v>
      </c>
      <c r="BA24" s="88"/>
      <c r="BB24" s="110"/>
    </row>
    <row r="25" spans="1:54" ht="60">
      <c r="A25" s="118">
        <v>7</v>
      </c>
      <c r="B25" s="434"/>
      <c r="C25" s="425"/>
      <c r="D25" s="169" t="s">
        <v>129</v>
      </c>
      <c r="E25" s="234">
        <v>0.02</v>
      </c>
      <c r="F25" s="231" t="s">
        <v>142</v>
      </c>
      <c r="G25" s="226" t="s">
        <v>233</v>
      </c>
      <c r="H25" s="247" t="s">
        <v>234</v>
      </c>
      <c r="I25" s="236" t="s">
        <v>310</v>
      </c>
      <c r="J25" s="236" t="s">
        <v>50</v>
      </c>
      <c r="K25" s="236" t="s">
        <v>311</v>
      </c>
      <c r="L25" s="237">
        <v>0</v>
      </c>
      <c r="M25" s="237">
        <v>0</v>
      </c>
      <c r="N25" s="237">
        <v>0</v>
      </c>
      <c r="O25" s="237">
        <v>1</v>
      </c>
      <c r="P25" s="237">
        <v>1</v>
      </c>
      <c r="Q25" s="236" t="s">
        <v>57</v>
      </c>
      <c r="R25" s="276" t="s">
        <v>338</v>
      </c>
      <c r="S25" s="276" t="s">
        <v>339</v>
      </c>
      <c r="T25" s="236"/>
      <c r="U25" s="236"/>
      <c r="V25" s="236"/>
      <c r="W25" s="236"/>
      <c r="X25" s="57"/>
      <c r="Y25" s="53"/>
      <c r="Z25" s="13" t="str">
        <f t="shared" si="14"/>
        <v>Participación en convocatorias de la dirección de relaciones políticas</v>
      </c>
      <c r="AA25" s="13">
        <f t="shared" si="15"/>
        <v>0</v>
      </c>
      <c r="AB25" s="236">
        <v>0</v>
      </c>
      <c r="AC25" s="246" t="e">
        <f t="shared" si="16"/>
        <v>#DIV/0!</v>
      </c>
      <c r="AD25" s="345" t="s">
        <v>321</v>
      </c>
      <c r="AE25" s="247" t="s">
        <v>310</v>
      </c>
      <c r="AF25" s="13" t="str">
        <f t="shared" si="17"/>
        <v>Participación en convocatorias de la dirección de relaciones políticas</v>
      </c>
      <c r="AG25" s="248">
        <f t="shared" si="18"/>
        <v>0</v>
      </c>
      <c r="AH25" s="249"/>
      <c r="AI25" s="246" t="e">
        <f t="shared" si="19"/>
        <v>#DIV/0!</v>
      </c>
      <c r="AJ25" s="236"/>
      <c r="AK25" s="236"/>
      <c r="AL25" s="13" t="str">
        <f t="shared" si="20"/>
        <v>Participación en convocatorias de la dirección de relaciones políticas</v>
      </c>
      <c r="AM25" s="13">
        <f t="shared" si="21"/>
        <v>0</v>
      </c>
      <c r="AN25" s="236"/>
      <c r="AO25" s="246" t="e">
        <f t="shared" si="22"/>
        <v>#DIV/0!</v>
      </c>
      <c r="AP25" s="236"/>
      <c r="AQ25" s="236"/>
      <c r="AR25" s="13" t="str">
        <f t="shared" si="23"/>
        <v>Participación en convocatorias de la dirección de relaciones políticas</v>
      </c>
      <c r="AS25" s="13">
        <f t="shared" si="24"/>
        <v>1</v>
      </c>
      <c r="AT25" s="237"/>
      <c r="AU25" s="246">
        <f t="shared" si="25"/>
        <v>0</v>
      </c>
      <c r="AV25" s="250"/>
      <c r="AW25" s="236"/>
      <c r="AX25" s="13" t="str">
        <f t="shared" si="26"/>
        <v>Participación en convocatorias de la dirección de relaciones políticas</v>
      </c>
      <c r="AY25" s="13">
        <f t="shared" si="27"/>
        <v>1</v>
      </c>
      <c r="AZ25" s="251">
        <f t="shared" si="28"/>
        <v>0</v>
      </c>
      <c r="BA25" s="252"/>
      <c r="BB25" s="253"/>
    </row>
    <row r="26" spans="1:54" ht="115.5" thickBot="1">
      <c r="A26" s="118">
        <v>8</v>
      </c>
      <c r="B26" s="434"/>
      <c r="C26" s="425"/>
      <c r="D26" s="170" t="s">
        <v>130</v>
      </c>
      <c r="E26" s="275">
        <v>0.01</v>
      </c>
      <c r="F26" s="223" t="s">
        <v>142</v>
      </c>
      <c r="G26" s="211" t="s">
        <v>235</v>
      </c>
      <c r="H26" s="258" t="s">
        <v>236</v>
      </c>
      <c r="I26" s="221" t="s">
        <v>310</v>
      </c>
      <c r="J26" s="221" t="s">
        <v>50</v>
      </c>
      <c r="K26" s="221" t="s">
        <v>312</v>
      </c>
      <c r="L26" s="221">
        <v>0</v>
      </c>
      <c r="M26" s="221">
        <v>0</v>
      </c>
      <c r="N26" s="221">
        <v>1</v>
      </c>
      <c r="O26" s="221">
        <v>0</v>
      </c>
      <c r="P26" s="221">
        <v>1</v>
      </c>
      <c r="Q26" s="221" t="s">
        <v>57</v>
      </c>
      <c r="R26" s="277" t="s">
        <v>340</v>
      </c>
      <c r="S26" s="277" t="s">
        <v>341</v>
      </c>
      <c r="T26" s="221"/>
      <c r="U26" s="221"/>
      <c r="V26" s="221"/>
      <c r="W26" s="221"/>
      <c r="X26" s="90"/>
      <c r="Y26" s="91"/>
      <c r="Z26" s="78" t="str">
        <f t="shared" si="14"/>
        <v>Mesa de trabajo con la JAL y la DRP en la Alcaldía Local</v>
      </c>
      <c r="AA26" s="78">
        <f t="shared" si="15"/>
        <v>0</v>
      </c>
      <c r="AB26" s="221">
        <v>0</v>
      </c>
      <c r="AC26" s="257" t="e">
        <f t="shared" si="16"/>
        <v>#DIV/0!</v>
      </c>
      <c r="AD26" s="343" t="s">
        <v>321</v>
      </c>
      <c r="AE26" s="258" t="s">
        <v>310</v>
      </c>
      <c r="AF26" s="78" t="str">
        <f t="shared" si="17"/>
        <v>Mesa de trabajo con la JAL y la DRP en la Alcaldía Local</v>
      </c>
      <c r="AG26" s="259">
        <f t="shared" si="18"/>
        <v>0</v>
      </c>
      <c r="AH26" s="260"/>
      <c r="AI26" s="257" t="e">
        <f t="shared" si="19"/>
        <v>#DIV/0!</v>
      </c>
      <c r="AJ26" s="221"/>
      <c r="AK26" s="221"/>
      <c r="AL26" s="78" t="str">
        <f t="shared" si="20"/>
        <v>Mesa de trabajo con la JAL y la DRP en la Alcaldía Local</v>
      </c>
      <c r="AM26" s="78">
        <f t="shared" si="21"/>
        <v>1</v>
      </c>
      <c r="AN26" s="221"/>
      <c r="AO26" s="257">
        <f t="shared" si="22"/>
        <v>0</v>
      </c>
      <c r="AP26" s="221"/>
      <c r="AQ26" s="221"/>
      <c r="AR26" s="78" t="str">
        <f t="shared" si="23"/>
        <v>Mesa de trabajo con la JAL y la DRP en la Alcaldía Local</v>
      </c>
      <c r="AS26" s="78">
        <f t="shared" si="24"/>
        <v>0</v>
      </c>
      <c r="AT26" s="222"/>
      <c r="AU26" s="257" t="e">
        <f t="shared" si="25"/>
        <v>#DIV/0!</v>
      </c>
      <c r="AV26" s="261"/>
      <c r="AW26" s="221"/>
      <c r="AX26" s="78" t="str">
        <f t="shared" si="26"/>
        <v>Mesa de trabajo con la JAL y la DRP en la Alcaldía Local</v>
      </c>
      <c r="AY26" s="78">
        <f t="shared" si="27"/>
        <v>1</v>
      </c>
      <c r="AZ26" s="262">
        <f t="shared" si="28"/>
        <v>0</v>
      </c>
      <c r="BA26" s="263"/>
      <c r="BB26" s="264"/>
    </row>
    <row r="27" spans="1:54" ht="19.5" thickBot="1">
      <c r="A27" s="161"/>
      <c r="B27" s="434"/>
      <c r="C27" s="426"/>
      <c r="D27" s="171" t="s">
        <v>177</v>
      </c>
      <c r="E27" s="189">
        <v>0.04</v>
      </c>
      <c r="F27" s="181"/>
      <c r="G27" s="135"/>
      <c r="H27" s="134"/>
      <c r="I27" s="130"/>
      <c r="J27" s="126"/>
      <c r="K27" s="126"/>
      <c r="L27" s="127"/>
      <c r="M27" s="127"/>
      <c r="N27" s="127"/>
      <c r="O27" s="128"/>
      <c r="P27" s="126"/>
      <c r="Q27" s="126"/>
      <c r="R27" s="126"/>
      <c r="S27" s="126"/>
      <c r="T27" s="126"/>
      <c r="U27" s="126"/>
      <c r="V27" s="126"/>
      <c r="W27" s="126"/>
      <c r="X27" s="90"/>
      <c r="Y27" s="129"/>
      <c r="Z27" s="80"/>
      <c r="AA27" s="80"/>
      <c r="AB27" s="79"/>
      <c r="AC27" s="84"/>
      <c r="AD27" s="85"/>
      <c r="AE27" s="85"/>
      <c r="AF27" s="80"/>
      <c r="AG27" s="86"/>
      <c r="AH27" s="87"/>
      <c r="AI27" s="84"/>
      <c r="AJ27" s="79"/>
      <c r="AK27" s="79"/>
      <c r="AL27" s="80"/>
      <c r="AM27" s="80"/>
      <c r="AN27" s="79"/>
      <c r="AO27" s="84"/>
      <c r="AP27" s="79"/>
      <c r="AQ27" s="79"/>
      <c r="AR27" s="80"/>
      <c r="AS27" s="80"/>
      <c r="AT27" s="81"/>
      <c r="AU27" s="84"/>
      <c r="AV27" s="109"/>
      <c r="AW27" s="79"/>
      <c r="AX27" s="80"/>
      <c r="AY27" s="80"/>
      <c r="AZ27" s="89"/>
      <c r="BA27" s="88"/>
      <c r="BB27" s="110"/>
    </row>
    <row r="28" spans="1:54" ht="30">
      <c r="A28" s="117">
        <v>9</v>
      </c>
      <c r="B28" s="434"/>
      <c r="C28" s="427" t="s">
        <v>172</v>
      </c>
      <c r="D28" s="172" t="s">
        <v>122</v>
      </c>
      <c r="E28" s="240">
        <v>1.4999999999999999E-2</v>
      </c>
      <c r="F28" s="230" t="s">
        <v>142</v>
      </c>
      <c r="G28" s="210" t="s">
        <v>237</v>
      </c>
      <c r="H28" s="208" t="s">
        <v>238</v>
      </c>
      <c r="I28" s="227" t="s">
        <v>310</v>
      </c>
      <c r="J28" s="227" t="s">
        <v>50</v>
      </c>
      <c r="K28" s="227" t="s">
        <v>314</v>
      </c>
      <c r="L28" s="209">
        <v>0</v>
      </c>
      <c r="M28" s="209">
        <v>0.8</v>
      </c>
      <c r="N28" s="209">
        <v>0</v>
      </c>
      <c r="O28" s="209">
        <v>0</v>
      </c>
      <c r="P28" s="228">
        <v>0.8</v>
      </c>
      <c r="Q28" s="227" t="s">
        <v>57</v>
      </c>
      <c r="R28" s="227" t="s">
        <v>342</v>
      </c>
      <c r="S28" s="227" t="s">
        <v>343</v>
      </c>
      <c r="T28" s="227"/>
      <c r="U28" s="227"/>
      <c r="V28" s="227"/>
      <c r="W28" s="227"/>
      <c r="X28" s="82"/>
      <c r="Y28" s="83"/>
      <c r="Z28" s="80" t="str">
        <f t="shared" si="14"/>
        <v>Socialización de la estrategia de comunicación</v>
      </c>
      <c r="AA28" s="80">
        <f t="shared" si="15"/>
        <v>0</v>
      </c>
      <c r="AB28" s="227">
        <v>0</v>
      </c>
      <c r="AC28" s="84" t="e">
        <f t="shared" si="16"/>
        <v>#DIV/0!</v>
      </c>
      <c r="AD28" s="344" t="s">
        <v>321</v>
      </c>
      <c r="AE28" s="208" t="s">
        <v>310</v>
      </c>
      <c r="AF28" s="80" t="str">
        <f t="shared" si="17"/>
        <v>Socialización de la estrategia de comunicación</v>
      </c>
      <c r="AG28" s="86">
        <f t="shared" si="18"/>
        <v>0.8</v>
      </c>
      <c r="AH28" s="209"/>
      <c r="AI28" s="84">
        <f t="shared" si="19"/>
        <v>0</v>
      </c>
      <c r="AJ28" s="227"/>
      <c r="AK28" s="227"/>
      <c r="AL28" s="80" t="str">
        <f t="shared" si="20"/>
        <v>Socialización de la estrategia de comunicación</v>
      </c>
      <c r="AM28" s="80">
        <f t="shared" si="21"/>
        <v>0</v>
      </c>
      <c r="AN28" s="227"/>
      <c r="AO28" s="84" t="e">
        <f t="shared" si="22"/>
        <v>#DIV/0!</v>
      </c>
      <c r="AP28" s="227"/>
      <c r="AQ28" s="227"/>
      <c r="AR28" s="80" t="str">
        <f t="shared" si="23"/>
        <v>Socialización de la estrategia de comunicación</v>
      </c>
      <c r="AS28" s="80">
        <f t="shared" si="24"/>
        <v>0</v>
      </c>
      <c r="AT28" s="228"/>
      <c r="AU28" s="84" t="e">
        <f t="shared" si="25"/>
        <v>#DIV/0!</v>
      </c>
      <c r="AV28" s="109"/>
      <c r="AW28" s="227"/>
      <c r="AX28" s="80" t="str">
        <f t="shared" si="26"/>
        <v>Socialización de la estrategia de comunicación</v>
      </c>
      <c r="AY28" s="80">
        <f t="shared" si="27"/>
        <v>0.8</v>
      </c>
      <c r="AZ28" s="89">
        <f t="shared" si="28"/>
        <v>0</v>
      </c>
      <c r="BA28" s="88"/>
      <c r="BB28" s="110"/>
    </row>
    <row r="29" spans="1:54" ht="30">
      <c r="A29" s="118">
        <v>10</v>
      </c>
      <c r="B29" s="434"/>
      <c r="C29" s="428"/>
      <c r="D29" s="173" t="s">
        <v>123</v>
      </c>
      <c r="E29" s="278">
        <v>1.4999999999999999E-2</v>
      </c>
      <c r="F29" s="231" t="s">
        <v>142</v>
      </c>
      <c r="G29" s="226" t="s">
        <v>239</v>
      </c>
      <c r="H29" s="247" t="s">
        <v>240</v>
      </c>
      <c r="I29" s="236" t="s">
        <v>310</v>
      </c>
      <c r="J29" s="236" t="s">
        <v>50</v>
      </c>
      <c r="K29" s="236" t="s">
        <v>311</v>
      </c>
      <c r="L29" s="249">
        <v>0</v>
      </c>
      <c r="M29" s="249">
        <v>1</v>
      </c>
      <c r="N29" s="249">
        <v>0</v>
      </c>
      <c r="O29" s="249">
        <v>0</v>
      </c>
      <c r="P29" s="237">
        <v>1</v>
      </c>
      <c r="Q29" s="236" t="s">
        <v>57</v>
      </c>
      <c r="R29" s="236" t="s">
        <v>342</v>
      </c>
      <c r="S29" s="236" t="s">
        <v>343</v>
      </c>
      <c r="T29" s="236"/>
      <c r="U29" s="236"/>
      <c r="V29" s="236"/>
      <c r="W29" s="236"/>
      <c r="X29" s="57"/>
      <c r="Y29" s="53"/>
      <c r="Z29" s="13" t="str">
        <f t="shared" si="14"/>
        <v>Despliegue de la estrategia de comunicación</v>
      </c>
      <c r="AA29" s="13">
        <f t="shared" si="15"/>
        <v>0</v>
      </c>
      <c r="AB29" s="236">
        <v>0</v>
      </c>
      <c r="AC29" s="246" t="e">
        <f t="shared" si="16"/>
        <v>#DIV/0!</v>
      </c>
      <c r="AD29" s="345" t="s">
        <v>321</v>
      </c>
      <c r="AE29" s="247" t="s">
        <v>310</v>
      </c>
      <c r="AF29" s="13" t="str">
        <f t="shared" si="17"/>
        <v>Despliegue de la estrategia de comunicación</v>
      </c>
      <c r="AG29" s="248">
        <f t="shared" si="18"/>
        <v>1</v>
      </c>
      <c r="AH29" s="249"/>
      <c r="AI29" s="246">
        <f t="shared" si="19"/>
        <v>0</v>
      </c>
      <c r="AJ29" s="236"/>
      <c r="AK29" s="236"/>
      <c r="AL29" s="13" t="str">
        <f t="shared" si="20"/>
        <v>Despliegue de la estrategia de comunicación</v>
      </c>
      <c r="AM29" s="13">
        <f t="shared" si="21"/>
        <v>0</v>
      </c>
      <c r="AN29" s="236"/>
      <c r="AO29" s="246" t="e">
        <f t="shared" si="22"/>
        <v>#DIV/0!</v>
      </c>
      <c r="AP29" s="236"/>
      <c r="AQ29" s="236"/>
      <c r="AR29" s="13" t="str">
        <f t="shared" si="23"/>
        <v>Despliegue de la estrategia de comunicación</v>
      </c>
      <c r="AS29" s="13">
        <f t="shared" si="24"/>
        <v>0</v>
      </c>
      <c r="AT29" s="237"/>
      <c r="AU29" s="246" t="e">
        <f t="shared" si="25"/>
        <v>#DIV/0!</v>
      </c>
      <c r="AV29" s="250"/>
      <c r="AW29" s="236"/>
      <c r="AX29" s="13" t="str">
        <f t="shared" si="26"/>
        <v>Despliegue de la estrategia de comunicación</v>
      </c>
      <c r="AY29" s="13">
        <f t="shared" si="27"/>
        <v>1</v>
      </c>
      <c r="AZ29" s="251">
        <f t="shared" si="28"/>
        <v>0</v>
      </c>
      <c r="BA29" s="252"/>
      <c r="BB29" s="253"/>
    </row>
    <row r="30" spans="1:54" ht="38.25">
      <c r="A30" s="118">
        <v>11</v>
      </c>
      <c r="B30" s="434"/>
      <c r="C30" s="428"/>
      <c r="D30" s="173" t="s">
        <v>124</v>
      </c>
      <c r="E30" s="234">
        <v>0.02</v>
      </c>
      <c r="F30" s="231" t="s">
        <v>142</v>
      </c>
      <c r="G30" s="226" t="s">
        <v>241</v>
      </c>
      <c r="H30" s="247" t="s">
        <v>242</v>
      </c>
      <c r="I30" s="236">
        <v>3</v>
      </c>
      <c r="J30" s="236" t="s">
        <v>50</v>
      </c>
      <c r="K30" s="236" t="s">
        <v>312</v>
      </c>
      <c r="L30" s="218">
        <v>0</v>
      </c>
      <c r="M30" s="218">
        <v>1</v>
      </c>
      <c r="N30" s="218">
        <v>0</v>
      </c>
      <c r="O30" s="218">
        <v>1</v>
      </c>
      <c r="P30" s="236">
        <v>2</v>
      </c>
      <c r="Q30" s="236" t="s">
        <v>57</v>
      </c>
      <c r="R30" s="236" t="s">
        <v>344</v>
      </c>
      <c r="S30" s="236" t="s">
        <v>343</v>
      </c>
      <c r="T30" s="236"/>
      <c r="U30" s="236"/>
      <c r="V30" s="236"/>
      <c r="W30" s="236"/>
      <c r="X30" s="57"/>
      <c r="Y30" s="53"/>
      <c r="Z30" s="13" t="str">
        <f t="shared" si="14"/>
        <v>Campañas externas de comunicación</v>
      </c>
      <c r="AA30" s="13">
        <f t="shared" si="15"/>
        <v>0</v>
      </c>
      <c r="AB30" s="236">
        <v>0</v>
      </c>
      <c r="AC30" s="246" t="e">
        <f t="shared" si="16"/>
        <v>#DIV/0!</v>
      </c>
      <c r="AD30" s="345" t="s">
        <v>321</v>
      </c>
      <c r="AE30" s="247" t="s">
        <v>310</v>
      </c>
      <c r="AF30" s="13" t="str">
        <f t="shared" si="17"/>
        <v>Campañas externas de comunicación</v>
      </c>
      <c r="AG30" s="248">
        <f t="shared" si="18"/>
        <v>1</v>
      </c>
      <c r="AH30" s="249"/>
      <c r="AI30" s="246">
        <f t="shared" si="19"/>
        <v>0</v>
      </c>
      <c r="AJ30" s="236"/>
      <c r="AK30" s="236"/>
      <c r="AL30" s="13" t="str">
        <f t="shared" si="20"/>
        <v>Campañas externas de comunicación</v>
      </c>
      <c r="AM30" s="13">
        <f t="shared" si="21"/>
        <v>0</v>
      </c>
      <c r="AN30" s="236"/>
      <c r="AO30" s="246" t="e">
        <f t="shared" si="22"/>
        <v>#DIV/0!</v>
      </c>
      <c r="AP30" s="236"/>
      <c r="AQ30" s="236"/>
      <c r="AR30" s="13" t="str">
        <f t="shared" si="23"/>
        <v>Campañas externas de comunicación</v>
      </c>
      <c r="AS30" s="13">
        <f t="shared" si="24"/>
        <v>1</v>
      </c>
      <c r="AT30" s="237"/>
      <c r="AU30" s="246">
        <f t="shared" si="25"/>
        <v>0</v>
      </c>
      <c r="AV30" s="250"/>
      <c r="AW30" s="236"/>
      <c r="AX30" s="13" t="str">
        <f t="shared" si="26"/>
        <v>Campañas externas de comunicación</v>
      </c>
      <c r="AY30" s="13">
        <f t="shared" si="27"/>
        <v>2</v>
      </c>
      <c r="AZ30" s="251">
        <f t="shared" si="28"/>
        <v>0</v>
      </c>
      <c r="BA30" s="252"/>
      <c r="BB30" s="253"/>
    </row>
    <row r="31" spans="1:54" ht="30">
      <c r="A31" s="118">
        <v>12</v>
      </c>
      <c r="B31" s="434"/>
      <c r="C31" s="428"/>
      <c r="D31" s="173" t="s">
        <v>125</v>
      </c>
      <c r="E31" s="234">
        <v>0.01</v>
      </c>
      <c r="F31" s="231" t="s">
        <v>142</v>
      </c>
      <c r="G31" s="226" t="s">
        <v>243</v>
      </c>
      <c r="H31" s="247" t="s">
        <v>244</v>
      </c>
      <c r="I31" s="236">
        <v>3</v>
      </c>
      <c r="J31" s="236" t="s">
        <v>50</v>
      </c>
      <c r="K31" s="236" t="s">
        <v>312</v>
      </c>
      <c r="L31" s="218">
        <v>0</v>
      </c>
      <c r="M31" s="218">
        <v>1</v>
      </c>
      <c r="N31" s="218">
        <v>0</v>
      </c>
      <c r="O31" s="218">
        <v>1</v>
      </c>
      <c r="P31" s="236">
        <v>2</v>
      </c>
      <c r="Q31" s="236" t="s">
        <v>57</v>
      </c>
      <c r="R31" s="276" t="s">
        <v>345</v>
      </c>
      <c r="S31" s="236" t="s">
        <v>343</v>
      </c>
      <c r="T31" s="236"/>
      <c r="U31" s="236"/>
      <c r="V31" s="236"/>
      <c r="W31" s="236"/>
      <c r="X31" s="57"/>
      <c r="Y31" s="53"/>
      <c r="Z31" s="13" t="str">
        <f t="shared" si="14"/>
        <v>Campañas internas de comunicación</v>
      </c>
      <c r="AA31" s="13">
        <f t="shared" si="15"/>
        <v>0</v>
      </c>
      <c r="AB31" s="236">
        <v>0</v>
      </c>
      <c r="AC31" s="246" t="e">
        <f t="shared" si="16"/>
        <v>#DIV/0!</v>
      </c>
      <c r="AD31" s="345" t="s">
        <v>321</v>
      </c>
      <c r="AE31" s="247" t="s">
        <v>310</v>
      </c>
      <c r="AF31" s="13" t="str">
        <f t="shared" si="17"/>
        <v>Campañas internas de comunicación</v>
      </c>
      <c r="AG31" s="248">
        <f t="shared" si="18"/>
        <v>1</v>
      </c>
      <c r="AH31" s="249"/>
      <c r="AI31" s="246">
        <f t="shared" si="19"/>
        <v>0</v>
      </c>
      <c r="AJ31" s="236"/>
      <c r="AK31" s="236"/>
      <c r="AL31" s="13" t="str">
        <f t="shared" si="20"/>
        <v>Campañas internas de comunicación</v>
      </c>
      <c r="AM31" s="13">
        <f t="shared" si="21"/>
        <v>0</v>
      </c>
      <c r="AN31" s="236"/>
      <c r="AO31" s="246" t="e">
        <f t="shared" si="22"/>
        <v>#DIV/0!</v>
      </c>
      <c r="AP31" s="236"/>
      <c r="AQ31" s="236"/>
      <c r="AR31" s="13" t="str">
        <f t="shared" si="23"/>
        <v>Campañas internas de comunicación</v>
      </c>
      <c r="AS31" s="13">
        <f t="shared" si="24"/>
        <v>1</v>
      </c>
      <c r="AT31" s="237"/>
      <c r="AU31" s="246">
        <f t="shared" si="25"/>
        <v>0</v>
      </c>
      <c r="AV31" s="250"/>
      <c r="AW31" s="236"/>
      <c r="AX31" s="13" t="str">
        <f t="shared" si="26"/>
        <v>Campañas internas de comunicación</v>
      </c>
      <c r="AY31" s="13">
        <f t="shared" si="27"/>
        <v>2</v>
      </c>
      <c r="AZ31" s="251">
        <f t="shared" si="28"/>
        <v>0</v>
      </c>
      <c r="BA31" s="252"/>
      <c r="BB31" s="253"/>
    </row>
    <row r="32" spans="1:54" ht="30.75" thickBot="1">
      <c r="A32" s="118">
        <v>13</v>
      </c>
      <c r="B32" s="434"/>
      <c r="C32" s="428"/>
      <c r="D32" s="174" t="s">
        <v>247</v>
      </c>
      <c r="E32" s="275">
        <v>0.04</v>
      </c>
      <c r="F32" s="223" t="s">
        <v>142</v>
      </c>
      <c r="G32" s="211" t="s">
        <v>245</v>
      </c>
      <c r="H32" s="258" t="s">
        <v>246</v>
      </c>
      <c r="I32" s="221">
        <v>1</v>
      </c>
      <c r="J32" s="221" t="s">
        <v>50</v>
      </c>
      <c r="K32" s="221" t="s">
        <v>312</v>
      </c>
      <c r="L32" s="279">
        <v>0</v>
      </c>
      <c r="M32" s="279">
        <v>1</v>
      </c>
      <c r="N32" s="279">
        <v>0</v>
      </c>
      <c r="O32" s="279">
        <v>0</v>
      </c>
      <c r="P32" s="221">
        <v>1</v>
      </c>
      <c r="Q32" s="221" t="s">
        <v>57</v>
      </c>
      <c r="R32" s="221" t="s">
        <v>346</v>
      </c>
      <c r="S32" s="221" t="s">
        <v>343</v>
      </c>
      <c r="T32" s="221"/>
      <c r="U32" s="221"/>
      <c r="V32" s="221"/>
      <c r="W32" s="221"/>
      <c r="X32" s="90"/>
      <c r="Y32" s="91"/>
      <c r="Z32" s="78" t="str">
        <f t="shared" si="14"/>
        <v>Plan de comunicaciones 2017</v>
      </c>
      <c r="AA32" s="78">
        <f t="shared" si="15"/>
        <v>0</v>
      </c>
      <c r="AB32" s="221">
        <v>0</v>
      </c>
      <c r="AC32" s="257" t="e">
        <f t="shared" si="16"/>
        <v>#DIV/0!</v>
      </c>
      <c r="AD32" s="343" t="s">
        <v>321</v>
      </c>
      <c r="AE32" s="258" t="s">
        <v>310</v>
      </c>
      <c r="AF32" s="78" t="str">
        <f t="shared" si="17"/>
        <v>Plan de comunicaciones 2017</v>
      </c>
      <c r="AG32" s="259">
        <f t="shared" si="18"/>
        <v>1</v>
      </c>
      <c r="AH32" s="260"/>
      <c r="AI32" s="257">
        <f t="shared" si="19"/>
        <v>0</v>
      </c>
      <c r="AJ32" s="221"/>
      <c r="AK32" s="221"/>
      <c r="AL32" s="78" t="str">
        <f t="shared" si="20"/>
        <v>Plan de comunicaciones 2017</v>
      </c>
      <c r="AM32" s="78">
        <f t="shared" si="21"/>
        <v>0</v>
      </c>
      <c r="AN32" s="221"/>
      <c r="AO32" s="257" t="e">
        <f t="shared" si="22"/>
        <v>#DIV/0!</v>
      </c>
      <c r="AP32" s="221"/>
      <c r="AQ32" s="221"/>
      <c r="AR32" s="78" t="str">
        <f t="shared" si="23"/>
        <v>Plan de comunicaciones 2017</v>
      </c>
      <c r="AS32" s="78">
        <f t="shared" si="24"/>
        <v>0</v>
      </c>
      <c r="AT32" s="222"/>
      <c r="AU32" s="257" t="e">
        <f t="shared" si="25"/>
        <v>#DIV/0!</v>
      </c>
      <c r="AV32" s="261"/>
      <c r="AW32" s="221"/>
      <c r="AX32" s="78" t="str">
        <f t="shared" si="26"/>
        <v>Plan de comunicaciones 2017</v>
      </c>
      <c r="AY32" s="78">
        <f t="shared" si="27"/>
        <v>1</v>
      </c>
      <c r="AZ32" s="262">
        <f t="shared" si="28"/>
        <v>0</v>
      </c>
      <c r="BA32" s="263"/>
      <c r="BB32" s="264"/>
    </row>
    <row r="33" spans="1:54" ht="19.5" thickBot="1">
      <c r="A33" s="161"/>
      <c r="B33" s="434"/>
      <c r="C33" s="429"/>
      <c r="D33" s="280" t="s">
        <v>177</v>
      </c>
      <c r="E33" s="189">
        <v>0.1</v>
      </c>
      <c r="F33" s="182"/>
      <c r="G33" s="281"/>
      <c r="H33" s="282"/>
      <c r="I33" s="130"/>
      <c r="J33" s="126"/>
      <c r="K33" s="126"/>
      <c r="L33" s="127"/>
      <c r="M33" s="127"/>
      <c r="N33" s="127"/>
      <c r="O33" s="128"/>
      <c r="P33" s="126"/>
      <c r="Q33" s="126"/>
      <c r="R33" s="126"/>
      <c r="S33" s="126"/>
      <c r="T33" s="126"/>
      <c r="U33" s="126"/>
      <c r="V33" s="126"/>
      <c r="W33" s="126"/>
      <c r="X33" s="283"/>
      <c r="Y33" s="129"/>
      <c r="Z33" s="284"/>
      <c r="AA33" s="284"/>
      <c r="AB33" s="235"/>
      <c r="AC33" s="285"/>
      <c r="AD33" s="127"/>
      <c r="AE33" s="127"/>
      <c r="AF33" s="284"/>
      <c r="AG33" s="286"/>
      <c r="AH33" s="287"/>
      <c r="AI33" s="285"/>
      <c r="AJ33" s="235"/>
      <c r="AK33" s="235"/>
      <c r="AL33" s="284"/>
      <c r="AM33" s="284"/>
      <c r="AN33" s="235"/>
      <c r="AO33" s="285"/>
      <c r="AP33" s="235"/>
      <c r="AQ33" s="235"/>
      <c r="AR33" s="284"/>
      <c r="AS33" s="284"/>
      <c r="AT33" s="213"/>
      <c r="AU33" s="285"/>
      <c r="AV33" s="288"/>
      <c r="AW33" s="235"/>
      <c r="AX33" s="284"/>
      <c r="AY33" s="284"/>
      <c r="AZ33" s="289"/>
      <c r="BA33" s="290"/>
      <c r="BB33" s="291"/>
    </row>
    <row r="34" spans="1:54" ht="89.25">
      <c r="A34" s="117">
        <v>14</v>
      </c>
      <c r="B34" s="434"/>
      <c r="C34" s="424" t="s">
        <v>173</v>
      </c>
      <c r="D34" s="292" t="s">
        <v>178</v>
      </c>
      <c r="E34" s="217">
        <v>0.02</v>
      </c>
      <c r="F34" s="230" t="s">
        <v>142</v>
      </c>
      <c r="G34" s="210" t="s">
        <v>190</v>
      </c>
      <c r="H34" s="210" t="s">
        <v>222</v>
      </c>
      <c r="I34" s="227" t="s">
        <v>310</v>
      </c>
      <c r="J34" s="227" t="s">
        <v>50</v>
      </c>
      <c r="K34" s="227" t="s">
        <v>312</v>
      </c>
      <c r="L34" s="293">
        <v>3</v>
      </c>
      <c r="M34" s="293">
        <v>3</v>
      </c>
      <c r="N34" s="293">
        <v>3</v>
      </c>
      <c r="O34" s="293">
        <v>3</v>
      </c>
      <c r="P34" s="227">
        <v>12</v>
      </c>
      <c r="Q34" s="227" t="s">
        <v>57</v>
      </c>
      <c r="R34" s="227" t="s">
        <v>347</v>
      </c>
      <c r="S34" s="227" t="s">
        <v>348</v>
      </c>
      <c r="T34" s="227"/>
      <c r="U34" s="227"/>
      <c r="V34" s="227"/>
      <c r="W34" s="227"/>
      <c r="X34" s="82"/>
      <c r="Y34" s="83"/>
      <c r="Z34" s="80" t="str">
        <f t="shared" si="14"/>
        <v>Acciones de Control u Operativos realizados en espacio público</v>
      </c>
      <c r="AA34" s="80">
        <f t="shared" si="15"/>
        <v>3</v>
      </c>
      <c r="AB34" s="227">
        <v>3</v>
      </c>
      <c r="AC34" s="84">
        <f t="shared" si="16"/>
        <v>1</v>
      </c>
      <c r="AD34" s="344" t="s">
        <v>416</v>
      </c>
      <c r="AE34" s="340" t="s">
        <v>415</v>
      </c>
      <c r="AF34" s="80" t="str">
        <f t="shared" si="17"/>
        <v>Acciones de Control u Operativos realizados en espacio público</v>
      </c>
      <c r="AG34" s="86">
        <f t="shared" si="18"/>
        <v>3</v>
      </c>
      <c r="AH34" s="209"/>
      <c r="AI34" s="84">
        <f t="shared" si="19"/>
        <v>0</v>
      </c>
      <c r="AJ34" s="227"/>
      <c r="AK34" s="227"/>
      <c r="AL34" s="80" t="str">
        <f t="shared" si="20"/>
        <v>Acciones de Control u Operativos realizados en espacio público</v>
      </c>
      <c r="AM34" s="80">
        <f t="shared" si="21"/>
        <v>3</v>
      </c>
      <c r="AN34" s="227"/>
      <c r="AO34" s="84">
        <f t="shared" si="22"/>
        <v>0</v>
      </c>
      <c r="AP34" s="227"/>
      <c r="AQ34" s="227"/>
      <c r="AR34" s="80" t="str">
        <f t="shared" si="23"/>
        <v>Acciones de Control u Operativos realizados en espacio público</v>
      </c>
      <c r="AS34" s="80">
        <f t="shared" si="24"/>
        <v>3</v>
      </c>
      <c r="AT34" s="228"/>
      <c r="AU34" s="84">
        <f t="shared" si="25"/>
        <v>0</v>
      </c>
      <c r="AV34" s="109"/>
      <c r="AW34" s="227"/>
      <c r="AX34" s="80" t="str">
        <f t="shared" si="26"/>
        <v>Acciones de Control u Operativos realizados en espacio público</v>
      </c>
      <c r="AY34" s="80">
        <f t="shared" si="27"/>
        <v>12</v>
      </c>
      <c r="AZ34" s="89">
        <f t="shared" si="28"/>
        <v>3</v>
      </c>
      <c r="BA34" s="88"/>
      <c r="BB34" s="110"/>
    </row>
    <row r="35" spans="1:54" ht="165.75">
      <c r="A35" s="118">
        <v>15</v>
      </c>
      <c r="B35" s="434"/>
      <c r="C35" s="425"/>
      <c r="D35" s="294" t="s">
        <v>179</v>
      </c>
      <c r="E35" s="220">
        <v>0.02</v>
      </c>
      <c r="F35" s="231" t="s">
        <v>142</v>
      </c>
      <c r="G35" s="226" t="s">
        <v>191</v>
      </c>
      <c r="H35" s="226" t="s">
        <v>223</v>
      </c>
      <c r="I35" s="236">
        <v>24</v>
      </c>
      <c r="J35" s="236" t="s">
        <v>50</v>
      </c>
      <c r="K35" s="236" t="s">
        <v>312</v>
      </c>
      <c r="L35" s="218">
        <v>12</v>
      </c>
      <c r="M35" s="218">
        <v>10</v>
      </c>
      <c r="N35" s="218">
        <v>10</v>
      </c>
      <c r="O35" s="218">
        <v>10</v>
      </c>
      <c r="P35" s="236">
        <v>42</v>
      </c>
      <c r="Q35" s="236" t="s">
        <v>57</v>
      </c>
      <c r="R35" s="236" t="s">
        <v>347</v>
      </c>
      <c r="S35" s="236" t="s">
        <v>348</v>
      </c>
      <c r="T35" s="236"/>
      <c r="U35" s="236"/>
      <c r="V35" s="236"/>
      <c r="W35" s="236"/>
      <c r="X35" s="57"/>
      <c r="Y35" s="53"/>
      <c r="Z35" s="13" t="str">
        <f t="shared" si="14"/>
        <v>Acciones de Control u Operativos realizados en materia de actividad económica.</v>
      </c>
      <c r="AA35" s="13">
        <f t="shared" si="15"/>
        <v>12</v>
      </c>
      <c r="AB35" s="236">
        <v>12</v>
      </c>
      <c r="AC35" s="246">
        <f t="shared" si="16"/>
        <v>1</v>
      </c>
      <c r="AD35" s="345" t="s">
        <v>419</v>
      </c>
      <c r="AE35" s="247" t="s">
        <v>415</v>
      </c>
      <c r="AF35" s="13" t="str">
        <f t="shared" si="17"/>
        <v>Acciones de Control u Operativos realizados en materia de actividad económica.</v>
      </c>
      <c r="AG35" s="248">
        <f t="shared" si="18"/>
        <v>10</v>
      </c>
      <c r="AH35" s="249"/>
      <c r="AI35" s="246">
        <f t="shared" si="19"/>
        <v>0</v>
      </c>
      <c r="AJ35" s="236"/>
      <c r="AK35" s="236"/>
      <c r="AL35" s="13" t="str">
        <f t="shared" si="20"/>
        <v>Acciones de Control u Operativos realizados en materia de actividad económica.</v>
      </c>
      <c r="AM35" s="13">
        <f t="shared" si="21"/>
        <v>10</v>
      </c>
      <c r="AN35" s="236"/>
      <c r="AO35" s="246">
        <f t="shared" si="22"/>
        <v>0</v>
      </c>
      <c r="AP35" s="236"/>
      <c r="AQ35" s="236"/>
      <c r="AR35" s="13" t="str">
        <f t="shared" si="23"/>
        <v>Acciones de Control u Operativos realizados en materia de actividad económica.</v>
      </c>
      <c r="AS35" s="13">
        <f t="shared" si="24"/>
        <v>10</v>
      </c>
      <c r="AT35" s="237"/>
      <c r="AU35" s="246">
        <f t="shared" si="25"/>
        <v>0</v>
      </c>
      <c r="AV35" s="250"/>
      <c r="AW35" s="236"/>
      <c r="AX35" s="13" t="str">
        <f t="shared" si="26"/>
        <v>Acciones de Control u Operativos realizados en materia de actividad económica.</v>
      </c>
      <c r="AY35" s="13">
        <f t="shared" si="27"/>
        <v>42</v>
      </c>
      <c r="AZ35" s="251">
        <f t="shared" si="28"/>
        <v>12</v>
      </c>
      <c r="BA35" s="252"/>
      <c r="BB35" s="253"/>
    </row>
    <row r="36" spans="1:54" ht="127.5">
      <c r="A36" s="118">
        <v>16</v>
      </c>
      <c r="B36" s="434"/>
      <c r="C36" s="425"/>
      <c r="D36" s="294" t="s">
        <v>180</v>
      </c>
      <c r="E36" s="220">
        <v>0.02</v>
      </c>
      <c r="F36" s="231" t="s">
        <v>142</v>
      </c>
      <c r="G36" s="226" t="s">
        <v>192</v>
      </c>
      <c r="H36" s="226" t="s">
        <v>224</v>
      </c>
      <c r="I36" s="236">
        <v>8</v>
      </c>
      <c r="J36" s="236" t="s">
        <v>50</v>
      </c>
      <c r="K36" s="236" t="s">
        <v>312</v>
      </c>
      <c r="L36" s="218">
        <v>6</v>
      </c>
      <c r="M36" s="218">
        <v>6</v>
      </c>
      <c r="N36" s="218">
        <v>6</v>
      </c>
      <c r="O36" s="218">
        <v>6</v>
      </c>
      <c r="P36" s="236">
        <v>24</v>
      </c>
      <c r="Q36" s="236" t="s">
        <v>57</v>
      </c>
      <c r="R36" s="236" t="s">
        <v>347</v>
      </c>
      <c r="S36" s="236" t="s">
        <v>349</v>
      </c>
      <c r="T36" s="236"/>
      <c r="U36" s="236"/>
      <c r="V36" s="236"/>
      <c r="W36" s="236"/>
      <c r="X36" s="57"/>
      <c r="Y36" s="53"/>
      <c r="Z36" s="13" t="str">
        <f t="shared" si="14"/>
        <v>Acciones de Control u Operativos realizados en obras y urbanismo</v>
      </c>
      <c r="AA36" s="13">
        <f t="shared" si="15"/>
        <v>6</v>
      </c>
      <c r="AB36" s="236">
        <v>6</v>
      </c>
      <c r="AC36" s="246">
        <f t="shared" si="16"/>
        <v>1</v>
      </c>
      <c r="AD36" s="345" t="s">
        <v>414</v>
      </c>
      <c r="AE36" s="247" t="s">
        <v>415</v>
      </c>
      <c r="AF36" s="13" t="str">
        <f t="shared" si="17"/>
        <v>Acciones de Control u Operativos realizados en obras y urbanismo</v>
      </c>
      <c r="AG36" s="248">
        <f t="shared" si="18"/>
        <v>6</v>
      </c>
      <c r="AH36" s="249"/>
      <c r="AI36" s="246">
        <f t="shared" si="19"/>
        <v>0</v>
      </c>
      <c r="AJ36" s="236"/>
      <c r="AK36" s="236"/>
      <c r="AL36" s="13" t="str">
        <f t="shared" si="20"/>
        <v>Acciones de Control u Operativos realizados en obras y urbanismo</v>
      </c>
      <c r="AM36" s="13">
        <f t="shared" si="21"/>
        <v>6</v>
      </c>
      <c r="AN36" s="236"/>
      <c r="AO36" s="246">
        <f t="shared" si="22"/>
        <v>0</v>
      </c>
      <c r="AP36" s="236"/>
      <c r="AQ36" s="236"/>
      <c r="AR36" s="13" t="str">
        <f t="shared" si="23"/>
        <v>Acciones de Control u Operativos realizados en obras y urbanismo</v>
      </c>
      <c r="AS36" s="13">
        <f t="shared" si="24"/>
        <v>6</v>
      </c>
      <c r="AT36" s="237"/>
      <c r="AU36" s="246">
        <f t="shared" si="25"/>
        <v>0</v>
      </c>
      <c r="AV36" s="250"/>
      <c r="AW36" s="236"/>
      <c r="AX36" s="13" t="str">
        <f t="shared" si="26"/>
        <v>Acciones de Control u Operativos realizados en obras y urbanismo</v>
      </c>
      <c r="AY36" s="13">
        <f t="shared" si="27"/>
        <v>24</v>
      </c>
      <c r="AZ36" s="251">
        <f t="shared" si="28"/>
        <v>6</v>
      </c>
      <c r="BA36" s="252"/>
      <c r="BB36" s="253"/>
    </row>
    <row r="37" spans="1:54" ht="63.75">
      <c r="A37" s="118">
        <v>17</v>
      </c>
      <c r="B37" s="434"/>
      <c r="C37" s="425"/>
      <c r="D37" s="294" t="s">
        <v>181</v>
      </c>
      <c r="E37" s="220">
        <v>0.02</v>
      </c>
      <c r="F37" s="231" t="s">
        <v>131</v>
      </c>
      <c r="G37" s="226" t="s">
        <v>193</v>
      </c>
      <c r="H37" s="226" t="s">
        <v>225</v>
      </c>
      <c r="I37" s="236" t="s">
        <v>310</v>
      </c>
      <c r="J37" s="236" t="s">
        <v>50</v>
      </c>
      <c r="K37" s="236" t="s">
        <v>312</v>
      </c>
      <c r="L37" s="218">
        <v>0</v>
      </c>
      <c r="M37" s="218">
        <v>4</v>
      </c>
      <c r="N37" s="218">
        <v>4</v>
      </c>
      <c r="O37" s="218">
        <v>4</v>
      </c>
      <c r="P37" s="236">
        <v>12</v>
      </c>
      <c r="Q37" s="236" t="s">
        <v>57</v>
      </c>
      <c r="R37" s="236" t="s">
        <v>347</v>
      </c>
      <c r="S37" s="236" t="s">
        <v>350</v>
      </c>
      <c r="T37" s="236"/>
      <c r="U37" s="236"/>
      <c r="V37" s="236"/>
      <c r="W37" s="236"/>
      <c r="X37" s="57"/>
      <c r="Y37" s="53"/>
      <c r="Z37" s="13" t="str">
        <f t="shared" si="14"/>
        <v xml:space="preserve">Acciones de Control u Operativos realizados en Ambiente, Mineria y Relaciones con los animales </v>
      </c>
      <c r="AA37" s="13">
        <f>L37</f>
        <v>0</v>
      </c>
      <c r="AB37" s="236">
        <v>0</v>
      </c>
      <c r="AC37" s="246" t="e">
        <f t="shared" si="16"/>
        <v>#DIV/0!</v>
      </c>
      <c r="AD37" s="345" t="s">
        <v>321</v>
      </c>
      <c r="AE37" s="247" t="s">
        <v>310</v>
      </c>
      <c r="AF37" s="13" t="str">
        <f t="shared" si="17"/>
        <v xml:space="preserve">Acciones de Control u Operativos realizados en Ambiente, Mineria y Relaciones con los animales </v>
      </c>
      <c r="AG37" s="248">
        <f t="shared" si="18"/>
        <v>4</v>
      </c>
      <c r="AH37" s="249"/>
      <c r="AI37" s="246">
        <f t="shared" si="19"/>
        <v>0</v>
      </c>
      <c r="AJ37" s="236"/>
      <c r="AK37" s="236"/>
      <c r="AL37" s="13" t="str">
        <f t="shared" si="20"/>
        <v xml:space="preserve">Acciones de Control u Operativos realizados en Ambiente, Mineria y Relaciones con los animales </v>
      </c>
      <c r="AM37" s="13">
        <f t="shared" si="21"/>
        <v>4</v>
      </c>
      <c r="AN37" s="236"/>
      <c r="AO37" s="246">
        <f t="shared" si="22"/>
        <v>0</v>
      </c>
      <c r="AP37" s="236"/>
      <c r="AQ37" s="236"/>
      <c r="AR37" s="13" t="str">
        <f t="shared" si="23"/>
        <v xml:space="preserve">Acciones de Control u Operativos realizados en Ambiente, Mineria y Relaciones con los animales </v>
      </c>
      <c r="AS37" s="13">
        <f t="shared" si="24"/>
        <v>4</v>
      </c>
      <c r="AT37" s="237"/>
      <c r="AU37" s="246">
        <f t="shared" si="25"/>
        <v>0</v>
      </c>
      <c r="AV37" s="250"/>
      <c r="AW37" s="236"/>
      <c r="AX37" s="13" t="str">
        <f t="shared" si="26"/>
        <v xml:space="preserve">Acciones de Control u Operativos realizados en Ambiente, Mineria y Relaciones con los animales </v>
      </c>
      <c r="AY37" s="13">
        <f t="shared" si="27"/>
        <v>12</v>
      </c>
      <c r="AZ37" s="251">
        <f t="shared" si="28"/>
        <v>0</v>
      </c>
      <c r="BA37" s="252"/>
      <c r="BB37" s="253"/>
    </row>
    <row r="38" spans="1:54" ht="63.75">
      <c r="A38" s="118">
        <v>18</v>
      </c>
      <c r="B38" s="434"/>
      <c r="C38" s="425"/>
      <c r="D38" s="294" t="s">
        <v>182</v>
      </c>
      <c r="E38" s="220">
        <v>0.02</v>
      </c>
      <c r="F38" s="231" t="s">
        <v>142</v>
      </c>
      <c r="G38" s="226" t="s">
        <v>194</v>
      </c>
      <c r="H38" s="226" t="s">
        <v>226</v>
      </c>
      <c r="I38" s="236" t="s">
        <v>310</v>
      </c>
      <c r="J38" s="236" t="s">
        <v>50</v>
      </c>
      <c r="K38" s="236" t="s">
        <v>312</v>
      </c>
      <c r="L38" s="218">
        <v>0</v>
      </c>
      <c r="M38" s="218">
        <v>0</v>
      </c>
      <c r="N38" s="218">
        <v>0</v>
      </c>
      <c r="O38" s="218">
        <v>2</v>
      </c>
      <c r="P38" s="236">
        <v>2</v>
      </c>
      <c r="Q38" s="236" t="s">
        <v>57</v>
      </c>
      <c r="R38" s="236" t="s">
        <v>347</v>
      </c>
      <c r="S38" s="236" t="s">
        <v>351</v>
      </c>
      <c r="T38" s="236"/>
      <c r="U38" s="236"/>
      <c r="V38" s="236"/>
      <c r="W38" s="236"/>
      <c r="X38" s="57"/>
      <c r="Y38" s="53"/>
      <c r="Z38" s="13" t="str">
        <f t="shared" si="14"/>
        <v>Acciones de Control u Operativos realizados en Convivencia relacionados con artículos pirotécnicos y sustancias peligrosas</v>
      </c>
      <c r="AA38" s="13">
        <f t="shared" si="15"/>
        <v>0</v>
      </c>
      <c r="AB38" s="236">
        <v>0</v>
      </c>
      <c r="AC38" s="246" t="e">
        <f t="shared" si="16"/>
        <v>#DIV/0!</v>
      </c>
      <c r="AD38" s="345" t="s">
        <v>321</v>
      </c>
      <c r="AE38" s="247" t="s">
        <v>310</v>
      </c>
      <c r="AF38" s="13" t="str">
        <f t="shared" si="17"/>
        <v>Acciones de Control u Operativos realizados en Convivencia relacionados con artículos pirotécnicos y sustancias peligrosas</v>
      </c>
      <c r="AG38" s="248">
        <f t="shared" si="18"/>
        <v>0</v>
      </c>
      <c r="AH38" s="249"/>
      <c r="AI38" s="246" t="e">
        <f t="shared" si="19"/>
        <v>#DIV/0!</v>
      </c>
      <c r="AJ38" s="236"/>
      <c r="AK38" s="236"/>
      <c r="AL38" s="13" t="str">
        <f t="shared" si="20"/>
        <v>Acciones de Control u Operativos realizados en Convivencia relacionados con artículos pirotécnicos y sustancias peligrosas</v>
      </c>
      <c r="AM38" s="13">
        <f t="shared" si="21"/>
        <v>0</v>
      </c>
      <c r="AN38" s="236"/>
      <c r="AO38" s="246" t="e">
        <f t="shared" si="22"/>
        <v>#DIV/0!</v>
      </c>
      <c r="AP38" s="236"/>
      <c r="AQ38" s="236"/>
      <c r="AR38" s="13" t="str">
        <f t="shared" si="23"/>
        <v>Acciones de Control u Operativos realizados en Convivencia relacionados con artículos pirotécnicos y sustancias peligrosas</v>
      </c>
      <c r="AS38" s="13">
        <f t="shared" si="24"/>
        <v>2</v>
      </c>
      <c r="AT38" s="237"/>
      <c r="AU38" s="246">
        <f t="shared" si="25"/>
        <v>0</v>
      </c>
      <c r="AV38" s="250"/>
      <c r="AW38" s="236"/>
      <c r="AX38" s="13" t="str">
        <f t="shared" si="26"/>
        <v>Acciones de Control u Operativos realizados en Convivencia relacionados con artículos pirotécnicos y sustancias peligrosas</v>
      </c>
      <c r="AY38" s="13">
        <f t="shared" si="27"/>
        <v>2</v>
      </c>
      <c r="AZ38" s="251">
        <f t="shared" si="28"/>
        <v>0</v>
      </c>
      <c r="BA38" s="252"/>
      <c r="BB38" s="253"/>
    </row>
    <row r="39" spans="1:54" ht="51">
      <c r="A39" s="118">
        <v>20</v>
      </c>
      <c r="B39" s="434"/>
      <c r="C39" s="425"/>
      <c r="D39" s="294" t="s">
        <v>308</v>
      </c>
      <c r="E39" s="200">
        <v>0</v>
      </c>
      <c r="F39" s="231" t="s">
        <v>142</v>
      </c>
      <c r="G39" s="226" t="s">
        <v>195</v>
      </c>
      <c r="H39" s="226" t="s">
        <v>196</v>
      </c>
      <c r="I39" s="236"/>
      <c r="J39" s="236"/>
      <c r="K39" s="236"/>
      <c r="L39" s="237"/>
      <c r="M39" s="237"/>
      <c r="N39" s="237"/>
      <c r="O39" s="237"/>
      <c r="P39" s="236"/>
      <c r="Q39" s="236" t="s">
        <v>57</v>
      </c>
      <c r="R39" s="236" t="s">
        <v>352</v>
      </c>
      <c r="S39" s="236" t="s">
        <v>352</v>
      </c>
      <c r="T39" s="236"/>
      <c r="U39" s="236"/>
      <c r="V39" s="236"/>
      <c r="W39" s="236"/>
      <c r="X39" s="57"/>
      <c r="Y39" s="53"/>
      <c r="Z39" s="13" t="str">
        <f t="shared" si="14"/>
        <v>Querellas civiles de policia y contravencionales resueltas</v>
      </c>
      <c r="AA39" s="13">
        <f t="shared" si="15"/>
        <v>0</v>
      </c>
      <c r="AB39" s="236"/>
      <c r="AC39" s="246" t="e">
        <f t="shared" si="16"/>
        <v>#DIV/0!</v>
      </c>
      <c r="AD39" s="247"/>
      <c r="AE39" s="247"/>
      <c r="AF39" s="13" t="str">
        <f t="shared" si="17"/>
        <v>Querellas civiles de policia y contravencionales resueltas</v>
      </c>
      <c r="AG39" s="248">
        <f t="shared" si="18"/>
        <v>0</v>
      </c>
      <c r="AH39" s="249"/>
      <c r="AI39" s="246" t="e">
        <f t="shared" si="19"/>
        <v>#DIV/0!</v>
      </c>
      <c r="AJ39" s="236"/>
      <c r="AK39" s="236"/>
      <c r="AL39" s="13" t="str">
        <f t="shared" si="20"/>
        <v>Querellas civiles de policia y contravencionales resueltas</v>
      </c>
      <c r="AM39" s="13">
        <f t="shared" si="21"/>
        <v>0</v>
      </c>
      <c r="AN39" s="236"/>
      <c r="AO39" s="246" t="e">
        <f t="shared" si="22"/>
        <v>#DIV/0!</v>
      </c>
      <c r="AP39" s="236"/>
      <c r="AQ39" s="236"/>
      <c r="AR39" s="13" t="str">
        <f t="shared" si="23"/>
        <v>Querellas civiles de policia y contravencionales resueltas</v>
      </c>
      <c r="AS39" s="13">
        <f t="shared" si="24"/>
        <v>0</v>
      </c>
      <c r="AT39" s="237"/>
      <c r="AU39" s="246" t="e">
        <f t="shared" si="25"/>
        <v>#DIV/0!</v>
      </c>
      <c r="AV39" s="250"/>
      <c r="AW39" s="236"/>
      <c r="AX39" s="13" t="str">
        <f t="shared" si="26"/>
        <v>Querellas civiles de policia y contravencionales resueltas</v>
      </c>
      <c r="AY39" s="13">
        <f t="shared" si="27"/>
        <v>0</v>
      </c>
      <c r="AZ39" s="251">
        <f t="shared" si="28"/>
        <v>0</v>
      </c>
      <c r="BA39" s="252"/>
      <c r="BB39" s="253"/>
    </row>
    <row r="40" spans="1:54" ht="409.5">
      <c r="A40" s="118">
        <v>21</v>
      </c>
      <c r="B40" s="434"/>
      <c r="C40" s="425"/>
      <c r="D40" s="294" t="s">
        <v>317</v>
      </c>
      <c r="E40" s="220">
        <v>0.03</v>
      </c>
      <c r="F40" s="231" t="s">
        <v>142</v>
      </c>
      <c r="G40" s="226" t="s">
        <v>197</v>
      </c>
      <c r="H40" s="226" t="s">
        <v>198</v>
      </c>
      <c r="I40" s="276" t="s">
        <v>400</v>
      </c>
      <c r="J40" s="236" t="s">
        <v>50</v>
      </c>
      <c r="K40" s="236" t="s">
        <v>311</v>
      </c>
      <c r="L40" s="232">
        <v>7.2499999999999995E-2</v>
      </c>
      <c r="M40" s="232">
        <v>7.51E-2</v>
      </c>
      <c r="N40" s="232">
        <v>7.51E-2</v>
      </c>
      <c r="O40" s="219">
        <v>7.7700000000000005E-2</v>
      </c>
      <c r="P40" s="219">
        <v>0.3004</v>
      </c>
      <c r="Q40" s="236" t="s">
        <v>57</v>
      </c>
      <c r="R40" s="236" t="s">
        <v>352</v>
      </c>
      <c r="S40" s="236" t="s">
        <v>352</v>
      </c>
      <c r="T40" s="236"/>
      <c r="U40" s="236"/>
      <c r="V40" s="236"/>
      <c r="W40" s="236"/>
      <c r="X40" s="57"/>
      <c r="Y40" s="53"/>
      <c r="Z40" s="13" t="str">
        <f t="shared" si="14"/>
        <v>Ejecución plan de descongestión</v>
      </c>
      <c r="AA40" s="333">
        <f t="shared" si="15"/>
        <v>7.2499999999999995E-2</v>
      </c>
      <c r="AB40" s="232">
        <v>7.2499999999999995E-2</v>
      </c>
      <c r="AC40" s="246">
        <f t="shared" si="16"/>
        <v>1</v>
      </c>
      <c r="AD40" s="345" t="s">
        <v>424</v>
      </c>
      <c r="AE40" s="247" t="s">
        <v>417</v>
      </c>
      <c r="AF40" s="13" t="str">
        <f t="shared" si="17"/>
        <v>Ejecución plan de descongestión</v>
      </c>
      <c r="AG40" s="248">
        <f t="shared" si="18"/>
        <v>7.51E-2</v>
      </c>
      <c r="AH40" s="249"/>
      <c r="AI40" s="246">
        <f t="shared" si="19"/>
        <v>0</v>
      </c>
      <c r="AJ40" s="236"/>
      <c r="AK40" s="236"/>
      <c r="AL40" s="13" t="str">
        <f t="shared" si="20"/>
        <v>Ejecución plan de descongestión</v>
      </c>
      <c r="AM40" s="13">
        <f t="shared" si="21"/>
        <v>7.51E-2</v>
      </c>
      <c r="AN40" s="236"/>
      <c r="AO40" s="246">
        <f t="shared" si="22"/>
        <v>0</v>
      </c>
      <c r="AP40" s="236"/>
      <c r="AQ40" s="236"/>
      <c r="AR40" s="13" t="str">
        <f t="shared" si="23"/>
        <v>Ejecución plan de descongestión</v>
      </c>
      <c r="AS40" s="13">
        <f t="shared" si="24"/>
        <v>7.7700000000000005E-2</v>
      </c>
      <c r="AT40" s="237"/>
      <c r="AU40" s="246">
        <f t="shared" si="25"/>
        <v>0</v>
      </c>
      <c r="AV40" s="250"/>
      <c r="AW40" s="236"/>
      <c r="AX40" s="13" t="str">
        <f t="shared" si="26"/>
        <v>Ejecución plan de descongestión</v>
      </c>
      <c r="AY40" s="13">
        <f t="shared" si="27"/>
        <v>0.3004</v>
      </c>
      <c r="AZ40" s="251">
        <f t="shared" si="28"/>
        <v>7.2499999999999995E-2</v>
      </c>
      <c r="BA40" s="252"/>
      <c r="BB40" s="253"/>
    </row>
    <row r="41" spans="1:54" ht="38.25">
      <c r="A41" s="118">
        <v>22</v>
      </c>
      <c r="B41" s="434"/>
      <c r="C41" s="425"/>
      <c r="D41" s="294" t="s">
        <v>183</v>
      </c>
      <c r="E41" s="220">
        <v>0.02</v>
      </c>
      <c r="F41" s="231" t="s">
        <v>131</v>
      </c>
      <c r="G41" s="226" t="s">
        <v>199</v>
      </c>
      <c r="H41" s="226" t="s">
        <v>200</v>
      </c>
      <c r="I41" s="236" t="s">
        <v>315</v>
      </c>
      <c r="J41" s="236" t="s">
        <v>52</v>
      </c>
      <c r="K41" s="236" t="s">
        <v>311</v>
      </c>
      <c r="L41" s="237">
        <v>0</v>
      </c>
      <c r="M41" s="237">
        <v>0.35</v>
      </c>
      <c r="N41" s="237">
        <v>0.7</v>
      </c>
      <c r="O41" s="237">
        <v>1</v>
      </c>
      <c r="P41" s="237">
        <v>1</v>
      </c>
      <c r="Q41" s="236" t="s">
        <v>57</v>
      </c>
      <c r="R41" s="236" t="s">
        <v>353</v>
      </c>
      <c r="S41" s="236" t="s">
        <v>354</v>
      </c>
      <c r="T41" s="236"/>
      <c r="U41" s="236"/>
      <c r="V41" s="236"/>
      <c r="W41" s="236"/>
      <c r="X41" s="57"/>
      <c r="Y41" s="53"/>
      <c r="Z41" s="13" t="str">
        <f t="shared" si="14"/>
        <v>Actuaciones administrativas registradas en el aplicativo</v>
      </c>
      <c r="AA41" s="13">
        <f t="shared" si="15"/>
        <v>0</v>
      </c>
      <c r="AB41" s="236">
        <v>0</v>
      </c>
      <c r="AC41" s="246" t="e">
        <f t="shared" si="16"/>
        <v>#DIV/0!</v>
      </c>
      <c r="AD41" s="345" t="s">
        <v>321</v>
      </c>
      <c r="AE41" s="247"/>
      <c r="AF41" s="13" t="str">
        <f t="shared" si="17"/>
        <v>Actuaciones administrativas registradas en el aplicativo</v>
      </c>
      <c r="AG41" s="248">
        <f t="shared" si="18"/>
        <v>0.35</v>
      </c>
      <c r="AH41" s="249"/>
      <c r="AI41" s="246">
        <f t="shared" si="19"/>
        <v>0</v>
      </c>
      <c r="AJ41" s="236"/>
      <c r="AK41" s="236"/>
      <c r="AL41" s="13" t="str">
        <f t="shared" si="20"/>
        <v>Actuaciones administrativas registradas en el aplicativo</v>
      </c>
      <c r="AM41" s="13">
        <f t="shared" si="21"/>
        <v>0.7</v>
      </c>
      <c r="AN41" s="236"/>
      <c r="AO41" s="246">
        <f t="shared" si="22"/>
        <v>0</v>
      </c>
      <c r="AP41" s="236"/>
      <c r="AQ41" s="236"/>
      <c r="AR41" s="13" t="str">
        <f t="shared" si="23"/>
        <v>Actuaciones administrativas registradas en el aplicativo</v>
      </c>
      <c r="AS41" s="13">
        <f t="shared" si="24"/>
        <v>1</v>
      </c>
      <c r="AT41" s="237"/>
      <c r="AU41" s="246">
        <f t="shared" si="25"/>
        <v>0</v>
      </c>
      <c r="AV41" s="250"/>
      <c r="AW41" s="236"/>
      <c r="AX41" s="13" t="str">
        <f t="shared" si="26"/>
        <v>Actuaciones administrativas registradas en el aplicativo</v>
      </c>
      <c r="AY41" s="13">
        <f t="shared" si="27"/>
        <v>1</v>
      </c>
      <c r="AZ41" s="251">
        <f t="shared" si="28"/>
        <v>0</v>
      </c>
      <c r="BA41" s="252"/>
      <c r="BB41" s="253"/>
    </row>
    <row r="42" spans="1:54" ht="42.75">
      <c r="A42" s="118">
        <v>23</v>
      </c>
      <c r="B42" s="434"/>
      <c r="C42" s="425"/>
      <c r="D42" s="294" t="s">
        <v>184</v>
      </c>
      <c r="E42" s="200">
        <v>0</v>
      </c>
      <c r="F42" s="231" t="s">
        <v>131</v>
      </c>
      <c r="G42" s="226" t="s">
        <v>201</v>
      </c>
      <c r="H42" s="226" t="s">
        <v>202</v>
      </c>
      <c r="I42" s="236"/>
      <c r="J42" s="236"/>
      <c r="K42" s="236"/>
      <c r="L42" s="237"/>
      <c r="M42" s="237"/>
      <c r="N42" s="237"/>
      <c r="O42" s="237"/>
      <c r="P42" s="236"/>
      <c r="Q42" s="236" t="s">
        <v>57</v>
      </c>
      <c r="R42" s="236" t="s">
        <v>355</v>
      </c>
      <c r="S42" s="236" t="s">
        <v>356</v>
      </c>
      <c r="T42" s="236"/>
      <c r="U42" s="236"/>
      <c r="V42" s="236"/>
      <c r="W42" s="236"/>
      <c r="X42" s="57"/>
      <c r="Y42" s="53"/>
      <c r="Z42" s="13" t="str">
        <f t="shared" si="14"/>
        <v>Actuaciones policivas registradas en el aplicativo</v>
      </c>
      <c r="AA42" s="13">
        <f t="shared" si="15"/>
        <v>0</v>
      </c>
      <c r="AB42" s="236"/>
      <c r="AC42" s="246" t="e">
        <f t="shared" si="16"/>
        <v>#DIV/0!</v>
      </c>
      <c r="AD42" s="206"/>
      <c r="AE42" s="247"/>
      <c r="AF42" s="13" t="str">
        <f t="shared" si="17"/>
        <v>Actuaciones policivas registradas en el aplicativo</v>
      </c>
      <c r="AG42" s="248">
        <f t="shared" si="18"/>
        <v>0</v>
      </c>
      <c r="AH42" s="249"/>
      <c r="AI42" s="246" t="e">
        <f t="shared" si="19"/>
        <v>#DIV/0!</v>
      </c>
      <c r="AJ42" s="236"/>
      <c r="AK42" s="236"/>
      <c r="AL42" s="13" t="str">
        <f t="shared" si="20"/>
        <v>Actuaciones policivas registradas en el aplicativo</v>
      </c>
      <c r="AM42" s="13">
        <f t="shared" si="21"/>
        <v>0</v>
      </c>
      <c r="AN42" s="236"/>
      <c r="AO42" s="246" t="e">
        <f t="shared" si="22"/>
        <v>#DIV/0!</v>
      </c>
      <c r="AP42" s="236"/>
      <c r="AQ42" s="236"/>
      <c r="AR42" s="13" t="str">
        <f t="shared" si="23"/>
        <v>Actuaciones policivas registradas en el aplicativo</v>
      </c>
      <c r="AS42" s="13">
        <f t="shared" si="24"/>
        <v>0</v>
      </c>
      <c r="AT42" s="237"/>
      <c r="AU42" s="246" t="e">
        <f t="shared" si="25"/>
        <v>#DIV/0!</v>
      </c>
      <c r="AV42" s="250"/>
      <c r="AW42" s="236"/>
      <c r="AX42" s="13" t="str">
        <f t="shared" si="26"/>
        <v>Actuaciones policivas registradas en el aplicativo</v>
      </c>
      <c r="AY42" s="13">
        <f t="shared" si="27"/>
        <v>0</v>
      </c>
      <c r="AZ42" s="251">
        <f t="shared" si="28"/>
        <v>0</v>
      </c>
      <c r="BA42" s="252"/>
      <c r="BB42" s="253"/>
    </row>
    <row r="43" spans="1:54" ht="369.75">
      <c r="A43" s="118">
        <v>24</v>
      </c>
      <c r="B43" s="434"/>
      <c r="C43" s="425"/>
      <c r="D43" s="294" t="s">
        <v>309</v>
      </c>
      <c r="E43" s="295">
        <v>0.02</v>
      </c>
      <c r="F43" s="231" t="s">
        <v>131</v>
      </c>
      <c r="G43" s="226" t="s">
        <v>203</v>
      </c>
      <c r="H43" s="226" t="s">
        <v>204</v>
      </c>
      <c r="I43" s="236" t="s">
        <v>316</v>
      </c>
      <c r="J43" s="236" t="s">
        <v>50</v>
      </c>
      <c r="K43" s="236" t="s">
        <v>311</v>
      </c>
      <c r="L43" s="232">
        <v>0.33800000000000002</v>
      </c>
      <c r="M43" s="232">
        <v>0.22969999999999999</v>
      </c>
      <c r="N43" s="232">
        <v>0.22969999999999999</v>
      </c>
      <c r="O43" s="232">
        <v>0.2026</v>
      </c>
      <c r="P43" s="237">
        <v>1</v>
      </c>
      <c r="Q43" s="236" t="s">
        <v>57</v>
      </c>
      <c r="R43" s="236" t="s">
        <v>352</v>
      </c>
      <c r="S43" s="236" t="s">
        <v>352</v>
      </c>
      <c r="T43" s="236"/>
      <c r="U43" s="236"/>
      <c r="V43" s="236"/>
      <c r="W43" s="236"/>
      <c r="X43" s="57"/>
      <c r="Y43" s="53"/>
      <c r="Z43" s="13" t="str">
        <f t="shared" si="14"/>
        <v>Actuaciones administrativas impulsadas</v>
      </c>
      <c r="AA43" s="333">
        <f t="shared" si="15"/>
        <v>0.33800000000000002</v>
      </c>
      <c r="AB43" s="232">
        <v>0.33800000000000002</v>
      </c>
      <c r="AC43" s="246">
        <f t="shared" si="16"/>
        <v>1</v>
      </c>
      <c r="AD43" s="345" t="s">
        <v>413</v>
      </c>
      <c r="AE43" s="247" t="s">
        <v>412</v>
      </c>
      <c r="AF43" s="13" t="str">
        <f t="shared" si="17"/>
        <v>Actuaciones administrativas impulsadas</v>
      </c>
      <c r="AG43" s="248">
        <f t="shared" si="18"/>
        <v>0.22969999999999999</v>
      </c>
      <c r="AH43" s="249"/>
      <c r="AI43" s="246">
        <f t="shared" si="19"/>
        <v>0</v>
      </c>
      <c r="AJ43" s="236"/>
      <c r="AK43" s="236"/>
      <c r="AL43" s="13" t="str">
        <f t="shared" si="20"/>
        <v>Actuaciones administrativas impulsadas</v>
      </c>
      <c r="AM43" s="13">
        <f t="shared" si="21"/>
        <v>0.22969999999999999</v>
      </c>
      <c r="AN43" s="236"/>
      <c r="AO43" s="246">
        <f t="shared" si="22"/>
        <v>0</v>
      </c>
      <c r="AP43" s="236"/>
      <c r="AQ43" s="236"/>
      <c r="AR43" s="13" t="str">
        <f t="shared" si="23"/>
        <v>Actuaciones administrativas impulsadas</v>
      </c>
      <c r="AS43" s="13">
        <f t="shared" si="24"/>
        <v>0.2026</v>
      </c>
      <c r="AT43" s="237"/>
      <c r="AU43" s="246">
        <f t="shared" si="25"/>
        <v>0</v>
      </c>
      <c r="AV43" s="250"/>
      <c r="AW43" s="236"/>
      <c r="AX43" s="13" t="str">
        <f t="shared" si="26"/>
        <v>Actuaciones administrativas impulsadas</v>
      </c>
      <c r="AY43" s="13">
        <f t="shared" si="27"/>
        <v>1</v>
      </c>
      <c r="AZ43" s="251">
        <f t="shared" si="28"/>
        <v>0.33800000000000002</v>
      </c>
      <c r="BA43" s="252"/>
      <c r="BB43" s="253"/>
    </row>
    <row r="44" spans="1:54" ht="90.75" thickBot="1">
      <c r="A44" s="118">
        <v>25</v>
      </c>
      <c r="B44" s="434"/>
      <c r="C44" s="425"/>
      <c r="D44" s="296" t="s">
        <v>307</v>
      </c>
      <c r="E44" s="224">
        <v>0.01</v>
      </c>
      <c r="F44" s="223" t="s">
        <v>131</v>
      </c>
      <c r="G44" s="297" t="s">
        <v>205</v>
      </c>
      <c r="H44" s="297" t="s">
        <v>206</v>
      </c>
      <c r="I44" s="277" t="s">
        <v>418</v>
      </c>
      <c r="J44" s="221" t="s">
        <v>50</v>
      </c>
      <c r="K44" s="221" t="s">
        <v>311</v>
      </c>
      <c r="L44" s="222">
        <v>0</v>
      </c>
      <c r="M44" s="222">
        <v>0</v>
      </c>
      <c r="N44" s="222">
        <v>0</v>
      </c>
      <c r="O44" s="222">
        <v>0.1</v>
      </c>
      <c r="P44" s="222">
        <v>0.1</v>
      </c>
      <c r="Q44" s="221" t="s">
        <v>57</v>
      </c>
      <c r="R44" s="221" t="s">
        <v>357</v>
      </c>
      <c r="S44" s="221" t="s">
        <v>358</v>
      </c>
      <c r="T44" s="221"/>
      <c r="U44" s="221"/>
      <c r="V44" s="221"/>
      <c r="W44" s="221"/>
      <c r="X44" s="90"/>
      <c r="Y44" s="91"/>
      <c r="Z44" s="78" t="str">
        <f t="shared" si="14"/>
        <v>Disminución Revocatorias Consejo de Justicia</v>
      </c>
      <c r="AA44" s="78">
        <f t="shared" si="15"/>
        <v>0</v>
      </c>
      <c r="AB44" s="221">
        <v>0</v>
      </c>
      <c r="AC44" s="257" t="e">
        <f t="shared" si="16"/>
        <v>#DIV/0!</v>
      </c>
      <c r="AD44" s="343" t="s">
        <v>321</v>
      </c>
      <c r="AE44" s="258" t="s">
        <v>310</v>
      </c>
      <c r="AF44" s="78" t="str">
        <f t="shared" si="17"/>
        <v>Disminución Revocatorias Consejo de Justicia</v>
      </c>
      <c r="AG44" s="259">
        <f t="shared" si="18"/>
        <v>0</v>
      </c>
      <c r="AH44" s="260"/>
      <c r="AI44" s="257" t="e">
        <f t="shared" si="19"/>
        <v>#DIV/0!</v>
      </c>
      <c r="AJ44" s="221"/>
      <c r="AK44" s="221"/>
      <c r="AL44" s="78" t="str">
        <f t="shared" si="20"/>
        <v>Disminución Revocatorias Consejo de Justicia</v>
      </c>
      <c r="AM44" s="78">
        <f t="shared" si="21"/>
        <v>0</v>
      </c>
      <c r="AN44" s="221"/>
      <c r="AO44" s="257" t="e">
        <f t="shared" si="22"/>
        <v>#DIV/0!</v>
      </c>
      <c r="AP44" s="221"/>
      <c r="AQ44" s="221"/>
      <c r="AR44" s="78" t="str">
        <f t="shared" si="23"/>
        <v>Disminución Revocatorias Consejo de Justicia</v>
      </c>
      <c r="AS44" s="78">
        <f t="shared" si="24"/>
        <v>0.1</v>
      </c>
      <c r="AT44" s="222"/>
      <c r="AU44" s="257">
        <f t="shared" si="25"/>
        <v>0</v>
      </c>
      <c r="AV44" s="261"/>
      <c r="AW44" s="221"/>
      <c r="AX44" s="78" t="str">
        <f t="shared" si="26"/>
        <v>Disminución Revocatorias Consejo de Justicia</v>
      </c>
      <c r="AY44" s="78">
        <f t="shared" si="27"/>
        <v>0.1</v>
      </c>
      <c r="AZ44" s="262">
        <f t="shared" si="28"/>
        <v>0</v>
      </c>
      <c r="BA44" s="263"/>
      <c r="BB44" s="264"/>
    </row>
    <row r="45" spans="1:54" ht="18.75" thickBot="1">
      <c r="A45" s="161"/>
      <c r="B45" s="434"/>
      <c r="C45" s="426"/>
      <c r="D45" s="298" t="s">
        <v>177</v>
      </c>
      <c r="E45" s="190">
        <v>0.18</v>
      </c>
      <c r="F45" s="215"/>
      <c r="G45" s="299"/>
      <c r="H45" s="300"/>
      <c r="I45" s="214"/>
      <c r="J45" s="212"/>
      <c r="K45" s="212"/>
      <c r="L45" s="213"/>
      <c r="M45" s="213"/>
      <c r="N45" s="213"/>
      <c r="O45" s="213"/>
      <c r="P45" s="212"/>
      <c r="Q45" s="126"/>
      <c r="R45" s="126"/>
      <c r="S45" s="126"/>
      <c r="T45" s="126"/>
      <c r="U45" s="126"/>
      <c r="V45" s="126"/>
      <c r="W45" s="126"/>
      <c r="X45" s="283"/>
      <c r="Y45" s="129"/>
      <c r="Z45" s="284"/>
      <c r="AA45" s="284"/>
      <c r="AB45" s="235"/>
      <c r="AC45" s="285"/>
      <c r="AD45" s="127"/>
      <c r="AE45" s="127"/>
      <c r="AF45" s="284"/>
      <c r="AG45" s="286"/>
      <c r="AH45" s="287"/>
      <c r="AI45" s="285"/>
      <c r="AJ45" s="235"/>
      <c r="AK45" s="235"/>
      <c r="AL45" s="284"/>
      <c r="AM45" s="284"/>
      <c r="AN45" s="235"/>
      <c r="AO45" s="285"/>
      <c r="AP45" s="235"/>
      <c r="AQ45" s="235"/>
      <c r="AR45" s="284"/>
      <c r="AS45" s="284"/>
      <c r="AT45" s="213"/>
      <c r="AU45" s="285"/>
      <c r="AV45" s="288"/>
      <c r="AW45" s="235"/>
      <c r="AX45" s="284"/>
      <c r="AY45" s="284"/>
      <c r="AZ45" s="289"/>
      <c r="BA45" s="290"/>
      <c r="BB45" s="291"/>
    </row>
    <row r="46" spans="1:54" ht="63.75">
      <c r="A46" s="117">
        <v>26</v>
      </c>
      <c r="B46" s="434"/>
      <c r="C46" s="354" t="s">
        <v>174</v>
      </c>
      <c r="D46" s="301" t="s">
        <v>186</v>
      </c>
      <c r="E46" s="233">
        <v>0.01</v>
      </c>
      <c r="F46" s="230" t="s">
        <v>142</v>
      </c>
      <c r="G46" s="210" t="s">
        <v>207</v>
      </c>
      <c r="H46" s="210" t="s">
        <v>208</v>
      </c>
      <c r="I46" s="227" t="s">
        <v>318</v>
      </c>
      <c r="J46" s="227" t="s">
        <v>52</v>
      </c>
      <c r="K46" s="227" t="s">
        <v>311</v>
      </c>
      <c r="L46" s="228">
        <v>0.28489999999999999</v>
      </c>
      <c r="M46" s="228">
        <v>0.5</v>
      </c>
      <c r="N46" s="228">
        <v>0.7</v>
      </c>
      <c r="O46" s="228">
        <v>0.95</v>
      </c>
      <c r="P46" s="228">
        <v>0.95</v>
      </c>
      <c r="Q46" s="227" t="s">
        <v>56</v>
      </c>
      <c r="R46" s="227" t="s">
        <v>359</v>
      </c>
      <c r="S46" s="227" t="s">
        <v>360</v>
      </c>
      <c r="T46" s="227"/>
      <c r="U46" s="227"/>
      <c r="V46" s="227"/>
      <c r="W46" s="227"/>
      <c r="X46" s="82"/>
      <c r="Y46" s="83"/>
      <c r="Z46" s="80" t="str">
        <f t="shared" si="14"/>
        <v>Ejecución presupuestal de inversión directa</v>
      </c>
      <c r="AA46" s="334">
        <f t="shared" si="15"/>
        <v>0.28489999999999999</v>
      </c>
      <c r="AB46" s="336">
        <f>2704274775/9492675000</f>
        <v>0.28488016022880802</v>
      </c>
      <c r="AC46" s="84">
        <f t="shared" ref="AC46:AC48" si="29">(AB46/AA46)</f>
        <v>0.99993036233347854</v>
      </c>
      <c r="AD46" s="344" t="s">
        <v>385</v>
      </c>
      <c r="AE46" s="208" t="s">
        <v>386</v>
      </c>
      <c r="AF46" s="80" t="str">
        <f t="shared" si="17"/>
        <v>Ejecución presupuestal de inversión directa</v>
      </c>
      <c r="AG46" s="86">
        <f t="shared" si="18"/>
        <v>0.5</v>
      </c>
      <c r="AH46" s="209"/>
      <c r="AI46" s="84">
        <f t="shared" si="19"/>
        <v>0</v>
      </c>
      <c r="AJ46" s="227"/>
      <c r="AK46" s="227"/>
      <c r="AL46" s="80" t="str">
        <f t="shared" si="20"/>
        <v>Ejecución presupuestal de inversión directa</v>
      </c>
      <c r="AM46" s="80">
        <f t="shared" si="21"/>
        <v>0.7</v>
      </c>
      <c r="AN46" s="227"/>
      <c r="AO46" s="84">
        <f t="shared" si="22"/>
        <v>0</v>
      </c>
      <c r="AP46" s="227"/>
      <c r="AQ46" s="227"/>
      <c r="AR46" s="80" t="str">
        <f t="shared" si="23"/>
        <v>Ejecución presupuestal de inversión directa</v>
      </c>
      <c r="AS46" s="80">
        <f t="shared" si="24"/>
        <v>0.95</v>
      </c>
      <c r="AT46" s="228"/>
      <c r="AU46" s="84">
        <f t="shared" si="25"/>
        <v>0</v>
      </c>
      <c r="AV46" s="109"/>
      <c r="AW46" s="227"/>
      <c r="AX46" s="80" t="str">
        <f t="shared" si="26"/>
        <v>Ejecución presupuestal de inversión directa</v>
      </c>
      <c r="AY46" s="80">
        <f t="shared" si="27"/>
        <v>0.95</v>
      </c>
      <c r="AZ46" s="89">
        <f t="shared" si="28"/>
        <v>0.28488016022880802</v>
      </c>
      <c r="BA46" s="88"/>
      <c r="BB46" s="110"/>
    </row>
    <row r="47" spans="1:54" ht="63.75">
      <c r="A47" s="118">
        <v>27</v>
      </c>
      <c r="B47" s="434"/>
      <c r="C47" s="389"/>
      <c r="D47" s="302" t="s">
        <v>187</v>
      </c>
      <c r="E47" s="234">
        <v>0.01</v>
      </c>
      <c r="F47" s="231" t="s">
        <v>141</v>
      </c>
      <c r="G47" s="226" t="s">
        <v>209</v>
      </c>
      <c r="H47" s="226" t="s">
        <v>210</v>
      </c>
      <c r="I47" s="232">
        <v>0.2913</v>
      </c>
      <c r="J47" s="236" t="s">
        <v>52</v>
      </c>
      <c r="K47" s="236" t="s">
        <v>311</v>
      </c>
      <c r="L47" s="232">
        <v>1.6799999999999999E-2</v>
      </c>
      <c r="M47" s="232">
        <v>0.1</v>
      </c>
      <c r="N47" s="232">
        <v>0.2</v>
      </c>
      <c r="O47" s="237">
        <v>0.5</v>
      </c>
      <c r="P47" s="237">
        <v>0.5</v>
      </c>
      <c r="Q47" s="236" t="s">
        <v>56</v>
      </c>
      <c r="R47" s="236" t="s">
        <v>359</v>
      </c>
      <c r="S47" s="236" t="s">
        <v>361</v>
      </c>
      <c r="T47" s="236"/>
      <c r="U47" s="236"/>
      <c r="V47" s="236"/>
      <c r="W47" s="236"/>
      <c r="X47" s="57"/>
      <c r="Y47" s="53"/>
      <c r="Z47" s="13" t="str">
        <f t="shared" ref="Z47" si="30">G47</f>
        <v>Giros realizados</v>
      </c>
      <c r="AA47" s="335">
        <f t="shared" ref="AA47" si="31">L47</f>
        <v>1.6799999999999999E-2</v>
      </c>
      <c r="AB47" s="337">
        <f>159211206/9492675000</f>
        <v>1.6772006415472981E-2</v>
      </c>
      <c r="AC47" s="246">
        <f t="shared" si="29"/>
        <v>0.99833371520672509</v>
      </c>
      <c r="AD47" s="345" t="s">
        <v>387</v>
      </c>
      <c r="AE47" s="247" t="s">
        <v>386</v>
      </c>
      <c r="AF47" s="13" t="str">
        <f t="shared" ref="AF47" si="32">G47</f>
        <v>Giros realizados</v>
      </c>
      <c r="AG47" s="248">
        <f t="shared" ref="AG47" si="33">M47</f>
        <v>0.1</v>
      </c>
      <c r="AH47" s="249"/>
      <c r="AI47" s="246">
        <f t="shared" ref="AI47" si="34">(AH47/AG47)</f>
        <v>0</v>
      </c>
      <c r="AJ47" s="236"/>
      <c r="AK47" s="236"/>
      <c r="AL47" s="13" t="str">
        <f t="shared" ref="AL47" si="35">G47</f>
        <v>Giros realizados</v>
      </c>
      <c r="AM47" s="13">
        <f t="shared" ref="AM47" si="36">N47</f>
        <v>0.2</v>
      </c>
      <c r="AN47" s="236"/>
      <c r="AO47" s="246">
        <f t="shared" ref="AO47" si="37">(AN47/AM47)</f>
        <v>0</v>
      </c>
      <c r="AP47" s="236"/>
      <c r="AQ47" s="236"/>
      <c r="AR47" s="13" t="str">
        <f t="shared" ref="AR47" si="38">G47</f>
        <v>Giros realizados</v>
      </c>
      <c r="AS47" s="13">
        <f t="shared" ref="AS47" si="39">O47</f>
        <v>0.5</v>
      </c>
      <c r="AT47" s="237"/>
      <c r="AU47" s="246">
        <f t="shared" ref="AU47" si="40">(AT47/AS47)</f>
        <v>0</v>
      </c>
      <c r="AV47" s="250"/>
      <c r="AW47" s="236"/>
      <c r="AX47" s="13" t="str">
        <f t="shared" ref="AX47" si="41">G47</f>
        <v>Giros realizados</v>
      </c>
      <c r="AY47" s="13">
        <f t="shared" ref="AY47" si="42">P47</f>
        <v>0.5</v>
      </c>
      <c r="AZ47" s="251">
        <f t="shared" ref="AZ47" si="43">IF(J47="CONSTANTE",AVERAGE(AB47,AH47,AN47,AT47),(SUM(AB47,AH47,AN47,AT47)))</f>
        <v>1.6772006415472981E-2</v>
      </c>
      <c r="BA47" s="252"/>
      <c r="BB47" s="253"/>
    </row>
    <row r="48" spans="1:54" ht="60">
      <c r="A48" s="118">
        <v>28</v>
      </c>
      <c r="B48" s="434"/>
      <c r="C48" s="389"/>
      <c r="D48" s="302" t="s">
        <v>188</v>
      </c>
      <c r="E48" s="234">
        <v>0.02</v>
      </c>
      <c r="F48" s="231" t="s">
        <v>142</v>
      </c>
      <c r="G48" s="226" t="s">
        <v>211</v>
      </c>
      <c r="H48" s="226" t="s">
        <v>212</v>
      </c>
      <c r="I48" s="232">
        <v>0.7974</v>
      </c>
      <c r="J48" s="236" t="s">
        <v>52</v>
      </c>
      <c r="K48" s="236" t="s">
        <v>311</v>
      </c>
      <c r="L48" s="232">
        <v>0.1515</v>
      </c>
      <c r="M48" s="232">
        <v>0.28000000000000003</v>
      </c>
      <c r="N48" s="232">
        <v>0.4</v>
      </c>
      <c r="O48" s="232">
        <v>0.5</v>
      </c>
      <c r="P48" s="232">
        <v>0.5</v>
      </c>
      <c r="Q48" s="236" t="s">
        <v>56</v>
      </c>
      <c r="R48" s="236" t="s">
        <v>359</v>
      </c>
      <c r="S48" s="236" t="s">
        <v>361</v>
      </c>
      <c r="T48" s="236"/>
      <c r="U48" s="236"/>
      <c r="V48" s="236"/>
      <c r="W48" s="236"/>
      <c r="X48" s="57"/>
      <c r="Y48" s="53"/>
      <c r="Z48" s="13" t="str">
        <f t="shared" si="14"/>
        <v>Ejecución de obligaciones por pagar</v>
      </c>
      <c r="AA48" s="335">
        <f t="shared" si="15"/>
        <v>0.1515</v>
      </c>
      <c r="AB48" s="337">
        <f>1850081416/12213898749</f>
        <v>0.15147345282778552</v>
      </c>
      <c r="AC48" s="246">
        <f t="shared" si="29"/>
        <v>0.9998247711404985</v>
      </c>
      <c r="AD48" s="345" t="s">
        <v>388</v>
      </c>
      <c r="AE48" s="247" t="s">
        <v>389</v>
      </c>
      <c r="AF48" s="13" t="str">
        <f t="shared" si="17"/>
        <v>Ejecución de obligaciones por pagar</v>
      </c>
      <c r="AG48" s="248">
        <f t="shared" si="18"/>
        <v>0.28000000000000003</v>
      </c>
      <c r="AH48" s="249"/>
      <c r="AI48" s="246">
        <f t="shared" si="19"/>
        <v>0</v>
      </c>
      <c r="AJ48" s="236"/>
      <c r="AK48" s="236"/>
      <c r="AL48" s="13" t="str">
        <f t="shared" si="20"/>
        <v>Ejecución de obligaciones por pagar</v>
      </c>
      <c r="AM48" s="13">
        <f t="shared" si="21"/>
        <v>0.4</v>
      </c>
      <c r="AN48" s="236"/>
      <c r="AO48" s="246">
        <f t="shared" si="22"/>
        <v>0</v>
      </c>
      <c r="AP48" s="236"/>
      <c r="AQ48" s="236"/>
      <c r="AR48" s="13" t="str">
        <f t="shared" si="23"/>
        <v>Ejecución de obligaciones por pagar</v>
      </c>
      <c r="AS48" s="13">
        <f t="shared" si="24"/>
        <v>0.5</v>
      </c>
      <c r="AT48" s="237"/>
      <c r="AU48" s="246">
        <f t="shared" si="25"/>
        <v>0</v>
      </c>
      <c r="AV48" s="250"/>
      <c r="AW48" s="236"/>
      <c r="AX48" s="13" t="str">
        <f t="shared" si="26"/>
        <v>Ejecución de obligaciones por pagar</v>
      </c>
      <c r="AY48" s="13">
        <f t="shared" si="27"/>
        <v>0.5</v>
      </c>
      <c r="AZ48" s="251">
        <f t="shared" si="28"/>
        <v>0.15147345282778552</v>
      </c>
      <c r="BA48" s="252"/>
      <c r="BB48" s="253"/>
    </row>
    <row r="49" spans="1:54" ht="45">
      <c r="A49" s="118">
        <v>29</v>
      </c>
      <c r="B49" s="434"/>
      <c r="C49" s="389"/>
      <c r="D49" s="302" t="s">
        <v>250</v>
      </c>
      <c r="E49" s="234">
        <v>0.01</v>
      </c>
      <c r="F49" s="231" t="s">
        <v>141</v>
      </c>
      <c r="G49" s="226" t="s">
        <v>213</v>
      </c>
      <c r="H49" s="226" t="s">
        <v>214</v>
      </c>
      <c r="I49" s="236" t="s">
        <v>310</v>
      </c>
      <c r="J49" s="236" t="s">
        <v>50</v>
      </c>
      <c r="K49" s="236" t="s">
        <v>311</v>
      </c>
      <c r="L49" s="237">
        <v>0</v>
      </c>
      <c r="M49" s="237">
        <v>0</v>
      </c>
      <c r="N49" s="237">
        <v>1</v>
      </c>
      <c r="O49" s="237">
        <v>0</v>
      </c>
      <c r="P49" s="237">
        <v>1</v>
      </c>
      <c r="Q49" s="236" t="s">
        <v>57</v>
      </c>
      <c r="R49" s="236" t="s">
        <v>362</v>
      </c>
      <c r="S49" s="236" t="s">
        <v>363</v>
      </c>
      <c r="T49" s="236"/>
      <c r="U49" s="236"/>
      <c r="V49" s="236"/>
      <c r="W49" s="236"/>
      <c r="X49" s="57"/>
      <c r="Y49" s="53"/>
      <c r="Z49" s="13" t="str">
        <f t="shared" si="14"/>
        <v>Procesos Contractuales de malla vial y parques con pliegos tipo</v>
      </c>
      <c r="AA49" s="13">
        <f t="shared" si="15"/>
        <v>0</v>
      </c>
      <c r="AB49" s="236">
        <v>0</v>
      </c>
      <c r="AC49" s="246" t="e">
        <f t="shared" si="16"/>
        <v>#DIV/0!</v>
      </c>
      <c r="AD49" s="345" t="s">
        <v>321</v>
      </c>
      <c r="AE49" s="247" t="s">
        <v>310</v>
      </c>
      <c r="AF49" s="13" t="str">
        <f t="shared" si="17"/>
        <v>Procesos Contractuales de malla vial y parques con pliegos tipo</v>
      </c>
      <c r="AG49" s="248">
        <f t="shared" si="18"/>
        <v>0</v>
      </c>
      <c r="AH49" s="249"/>
      <c r="AI49" s="246" t="e">
        <f t="shared" si="19"/>
        <v>#DIV/0!</v>
      </c>
      <c r="AJ49" s="236"/>
      <c r="AK49" s="236"/>
      <c r="AL49" s="13" t="str">
        <f t="shared" si="20"/>
        <v>Procesos Contractuales de malla vial y parques con pliegos tipo</v>
      </c>
      <c r="AM49" s="13">
        <f t="shared" si="21"/>
        <v>1</v>
      </c>
      <c r="AN49" s="236"/>
      <c r="AO49" s="246">
        <f t="shared" si="22"/>
        <v>0</v>
      </c>
      <c r="AP49" s="236"/>
      <c r="AQ49" s="236"/>
      <c r="AR49" s="13" t="str">
        <f t="shared" si="23"/>
        <v>Procesos Contractuales de malla vial y parques con pliegos tipo</v>
      </c>
      <c r="AS49" s="13">
        <f t="shared" si="24"/>
        <v>0</v>
      </c>
      <c r="AT49" s="237"/>
      <c r="AU49" s="246" t="e">
        <f t="shared" si="25"/>
        <v>#DIV/0!</v>
      </c>
      <c r="AV49" s="250"/>
      <c r="AW49" s="236"/>
      <c r="AX49" s="13" t="str">
        <f t="shared" si="26"/>
        <v>Procesos Contractuales de malla vial y parques con pliegos tipo</v>
      </c>
      <c r="AY49" s="13">
        <f t="shared" si="27"/>
        <v>1</v>
      </c>
      <c r="AZ49" s="251">
        <f t="shared" si="28"/>
        <v>0</v>
      </c>
      <c r="BA49" s="252"/>
      <c r="BB49" s="253"/>
    </row>
    <row r="50" spans="1:54" ht="135">
      <c r="A50" s="118">
        <v>30</v>
      </c>
      <c r="B50" s="434"/>
      <c r="C50" s="389"/>
      <c r="D50" s="303" t="s">
        <v>302</v>
      </c>
      <c r="E50" s="234">
        <v>0.01</v>
      </c>
      <c r="F50" s="231" t="s">
        <v>141</v>
      </c>
      <c r="G50" s="226" t="s">
        <v>301</v>
      </c>
      <c r="H50" s="226" t="s">
        <v>304</v>
      </c>
      <c r="I50" s="236" t="s">
        <v>310</v>
      </c>
      <c r="J50" s="236" t="s">
        <v>51</v>
      </c>
      <c r="K50" s="236" t="s">
        <v>311</v>
      </c>
      <c r="L50" s="237">
        <v>1</v>
      </c>
      <c r="M50" s="237">
        <v>1</v>
      </c>
      <c r="N50" s="237">
        <v>1</v>
      </c>
      <c r="O50" s="237">
        <v>1</v>
      </c>
      <c r="P50" s="237">
        <v>1</v>
      </c>
      <c r="Q50" s="236" t="s">
        <v>57</v>
      </c>
      <c r="R50" s="236" t="s">
        <v>303</v>
      </c>
      <c r="S50" s="236" t="s">
        <v>363</v>
      </c>
      <c r="T50" s="236"/>
      <c r="U50" s="236"/>
      <c r="V50" s="236"/>
      <c r="W50" s="236"/>
      <c r="X50" s="57"/>
      <c r="Y50" s="53"/>
      <c r="Z50" s="13" t="str">
        <f t="shared" si="14"/>
        <v>Procesos contractuales publicados y actualizados en SECOP I, II y TVEC</v>
      </c>
      <c r="AA50" s="251">
        <f t="shared" si="15"/>
        <v>1</v>
      </c>
      <c r="AB50" s="237">
        <v>1</v>
      </c>
      <c r="AC50" s="246">
        <f t="shared" si="16"/>
        <v>1</v>
      </c>
      <c r="AD50" s="345" t="s">
        <v>391</v>
      </c>
      <c r="AE50" s="247" t="s">
        <v>395</v>
      </c>
      <c r="AF50" s="13" t="str">
        <f t="shared" si="17"/>
        <v>Procesos contractuales publicados y actualizados en SECOP I, II y TVEC</v>
      </c>
      <c r="AG50" s="248">
        <f t="shared" si="18"/>
        <v>1</v>
      </c>
      <c r="AH50" s="249"/>
      <c r="AI50" s="246">
        <f t="shared" si="19"/>
        <v>0</v>
      </c>
      <c r="AJ50" s="236"/>
      <c r="AK50" s="236"/>
      <c r="AL50" s="13" t="str">
        <f t="shared" si="20"/>
        <v>Procesos contractuales publicados y actualizados en SECOP I, II y TVEC</v>
      </c>
      <c r="AM50" s="13">
        <f t="shared" si="21"/>
        <v>1</v>
      </c>
      <c r="AN50" s="236"/>
      <c r="AO50" s="246">
        <f t="shared" si="22"/>
        <v>0</v>
      </c>
      <c r="AP50" s="236"/>
      <c r="AQ50" s="236"/>
      <c r="AR50" s="13" t="str">
        <f t="shared" si="23"/>
        <v>Procesos contractuales publicados y actualizados en SECOP I, II y TVEC</v>
      </c>
      <c r="AS50" s="13">
        <f t="shared" si="24"/>
        <v>1</v>
      </c>
      <c r="AT50" s="237"/>
      <c r="AU50" s="246">
        <f t="shared" si="25"/>
        <v>0</v>
      </c>
      <c r="AV50" s="250"/>
      <c r="AW50" s="236"/>
      <c r="AX50" s="13" t="str">
        <f t="shared" si="26"/>
        <v>Procesos contractuales publicados y actualizados en SECOP I, II y TVEC</v>
      </c>
      <c r="AY50" s="13">
        <f t="shared" si="27"/>
        <v>1</v>
      </c>
      <c r="AZ50" s="251">
        <f t="shared" si="28"/>
        <v>1</v>
      </c>
      <c r="BA50" s="252"/>
      <c r="BB50" s="253"/>
    </row>
    <row r="51" spans="1:54" ht="89.25">
      <c r="A51" s="118">
        <v>31</v>
      </c>
      <c r="B51" s="434"/>
      <c r="C51" s="389"/>
      <c r="D51" s="303" t="s">
        <v>251</v>
      </c>
      <c r="E51" s="329">
        <v>0.02</v>
      </c>
      <c r="F51" s="330" t="s">
        <v>142</v>
      </c>
      <c r="G51" s="331" t="s">
        <v>252</v>
      </c>
      <c r="H51" s="332" t="s">
        <v>253</v>
      </c>
      <c r="I51" s="236" t="s">
        <v>310</v>
      </c>
      <c r="J51" s="236" t="s">
        <v>50</v>
      </c>
      <c r="K51" s="236" t="s">
        <v>311</v>
      </c>
      <c r="L51" s="232">
        <v>0.40400000000000003</v>
      </c>
      <c r="M51" s="232">
        <v>0.504</v>
      </c>
      <c r="N51" s="232">
        <v>0.65400000000000003</v>
      </c>
      <c r="O51" s="232">
        <v>1</v>
      </c>
      <c r="P51" s="237">
        <v>1</v>
      </c>
      <c r="Q51" s="236" t="s">
        <v>57</v>
      </c>
      <c r="R51" s="242" t="s">
        <v>364</v>
      </c>
      <c r="S51" s="236" t="s">
        <v>365</v>
      </c>
      <c r="T51" s="236"/>
      <c r="U51" s="236"/>
      <c r="V51" s="236"/>
      <c r="W51" s="236"/>
      <c r="X51" s="57"/>
      <c r="Y51" s="53"/>
      <c r="Z51" s="13" t="str">
        <f t="shared" si="14"/>
        <v>Porcentaje de cumplimiento de las actividades dispuestas en el plan de acción NIC-SP</v>
      </c>
      <c r="AA51" s="333">
        <f t="shared" si="15"/>
        <v>0.40400000000000003</v>
      </c>
      <c r="AB51" s="342">
        <v>0.40400000000000003</v>
      </c>
      <c r="AC51" s="246">
        <f t="shared" si="16"/>
        <v>1</v>
      </c>
      <c r="AD51" s="345" t="s">
        <v>409</v>
      </c>
      <c r="AE51" s="247" t="s">
        <v>410</v>
      </c>
      <c r="AF51" s="13" t="str">
        <f t="shared" si="17"/>
        <v>Porcentaje de cumplimiento de las actividades dispuestas en el plan de acción NIC-SP</v>
      </c>
      <c r="AG51" s="248">
        <f t="shared" si="18"/>
        <v>0.504</v>
      </c>
      <c r="AH51" s="249"/>
      <c r="AI51" s="246">
        <f t="shared" si="19"/>
        <v>0</v>
      </c>
      <c r="AJ51" s="236"/>
      <c r="AK51" s="236"/>
      <c r="AL51" s="13" t="str">
        <f t="shared" si="20"/>
        <v>Porcentaje de cumplimiento de las actividades dispuestas en el plan de acción NIC-SP</v>
      </c>
      <c r="AM51" s="13">
        <f t="shared" si="21"/>
        <v>0.65400000000000003</v>
      </c>
      <c r="AN51" s="236"/>
      <c r="AO51" s="246">
        <f t="shared" si="22"/>
        <v>0</v>
      </c>
      <c r="AP51" s="236"/>
      <c r="AQ51" s="236"/>
      <c r="AR51" s="13" t="str">
        <f t="shared" si="23"/>
        <v>Porcentaje de cumplimiento de las actividades dispuestas en el plan de acción NIC-SP</v>
      </c>
      <c r="AS51" s="13">
        <f t="shared" si="24"/>
        <v>1</v>
      </c>
      <c r="AT51" s="237"/>
      <c r="AU51" s="246">
        <f t="shared" si="25"/>
        <v>0</v>
      </c>
      <c r="AV51" s="250"/>
      <c r="AW51" s="236"/>
      <c r="AX51" s="13" t="str">
        <f t="shared" si="26"/>
        <v>Porcentaje de cumplimiento de las actividades dispuestas en el plan de acción NIC-SP</v>
      </c>
      <c r="AY51" s="13">
        <f t="shared" si="27"/>
        <v>1</v>
      </c>
      <c r="AZ51" s="251">
        <f t="shared" si="28"/>
        <v>0.40400000000000003</v>
      </c>
      <c r="BA51" s="252"/>
      <c r="BB51" s="253"/>
    </row>
    <row r="52" spans="1:54" ht="127.5">
      <c r="A52" s="118">
        <v>32</v>
      </c>
      <c r="B52" s="434"/>
      <c r="C52" s="389"/>
      <c r="D52" s="302" t="s">
        <v>189</v>
      </c>
      <c r="E52" s="304">
        <v>0.01</v>
      </c>
      <c r="F52" s="231" t="s">
        <v>142</v>
      </c>
      <c r="G52" s="226" t="s">
        <v>215</v>
      </c>
      <c r="H52" s="226" t="s">
        <v>216</v>
      </c>
      <c r="I52" s="236" t="s">
        <v>319</v>
      </c>
      <c r="J52" s="236" t="s">
        <v>50</v>
      </c>
      <c r="K52" s="276" t="s">
        <v>311</v>
      </c>
      <c r="L52" s="305">
        <v>0.4</v>
      </c>
      <c r="M52" s="305">
        <v>0.2</v>
      </c>
      <c r="N52" s="305">
        <v>0</v>
      </c>
      <c r="O52" s="305">
        <v>0.2</v>
      </c>
      <c r="P52" s="305">
        <v>0.8</v>
      </c>
      <c r="Q52" s="236" t="s">
        <v>57</v>
      </c>
      <c r="R52" s="236" t="s">
        <v>366</v>
      </c>
      <c r="S52" s="236" t="s">
        <v>363</v>
      </c>
      <c r="T52" s="236"/>
      <c r="U52" s="236"/>
      <c r="V52" s="236"/>
      <c r="W52" s="236"/>
      <c r="X52" s="57"/>
      <c r="Y52" s="53"/>
      <c r="Z52" s="13" t="str">
        <f t="shared" ref="Z52" si="44">G52</f>
        <v>Bienes con CTUCU adquiridos a través de Colombia Compra Eficiente</v>
      </c>
      <c r="AA52" s="251">
        <f t="shared" ref="AA52" si="45">L52</f>
        <v>0.4</v>
      </c>
      <c r="AB52" s="237">
        <v>0.4</v>
      </c>
      <c r="AC52" s="246">
        <f t="shared" ref="AC52" si="46">(AB52/AA52)</f>
        <v>1</v>
      </c>
      <c r="AD52" s="345" t="s">
        <v>392</v>
      </c>
      <c r="AE52" s="247" t="s">
        <v>366</v>
      </c>
      <c r="AF52" s="13" t="str">
        <f t="shared" ref="AF52" si="47">G52</f>
        <v>Bienes con CTUCU adquiridos a través de Colombia Compra Eficiente</v>
      </c>
      <c r="AG52" s="248">
        <f t="shared" ref="AG52" si="48">M52</f>
        <v>0.2</v>
      </c>
      <c r="AH52" s="249"/>
      <c r="AI52" s="246">
        <f t="shared" ref="AI52" si="49">(AH52/AG52)</f>
        <v>0</v>
      </c>
      <c r="AJ52" s="236"/>
      <c r="AK52" s="236"/>
      <c r="AL52" s="13" t="str">
        <f t="shared" ref="AL52" si="50">G52</f>
        <v>Bienes con CTUCU adquiridos a través de Colombia Compra Eficiente</v>
      </c>
      <c r="AM52" s="13">
        <f t="shared" ref="AM52" si="51">N52</f>
        <v>0</v>
      </c>
      <c r="AN52" s="236"/>
      <c r="AO52" s="246" t="e">
        <f t="shared" ref="AO52" si="52">(AN52/AM52)</f>
        <v>#DIV/0!</v>
      </c>
      <c r="AP52" s="236"/>
      <c r="AQ52" s="236"/>
      <c r="AR52" s="13" t="str">
        <f t="shared" ref="AR52" si="53">G52</f>
        <v>Bienes con CTUCU adquiridos a través de Colombia Compra Eficiente</v>
      </c>
      <c r="AS52" s="13">
        <f t="shared" ref="AS52" si="54">O52</f>
        <v>0.2</v>
      </c>
      <c r="AT52" s="237"/>
      <c r="AU52" s="246">
        <f t="shared" ref="AU52" si="55">(AT52/AS52)</f>
        <v>0</v>
      </c>
      <c r="AV52" s="250"/>
      <c r="AW52" s="236"/>
      <c r="AX52" s="13" t="str">
        <f t="shared" ref="AX52" si="56">G52</f>
        <v>Bienes con CTUCU adquiridos a través de Colombia Compra Eficiente</v>
      </c>
      <c r="AY52" s="13">
        <f t="shared" ref="AY52" si="57">P52</f>
        <v>0.8</v>
      </c>
      <c r="AZ52" s="251">
        <f t="shared" ref="AZ52" si="58">IF(J52="CONSTANTE",AVERAGE(AB52,AH52,AN52,AT52),(SUM(AB52,AH52,AN52,AT52)))</f>
        <v>0.4</v>
      </c>
      <c r="BA52" s="252"/>
      <c r="BB52" s="253"/>
    </row>
    <row r="53" spans="1:54" ht="60">
      <c r="A53" s="118">
        <v>33</v>
      </c>
      <c r="B53" s="434"/>
      <c r="C53" s="389"/>
      <c r="D53" s="302" t="s">
        <v>256</v>
      </c>
      <c r="E53" s="306">
        <v>0</v>
      </c>
      <c r="F53" s="231" t="s">
        <v>142</v>
      </c>
      <c r="G53" s="307" t="s">
        <v>262</v>
      </c>
      <c r="H53" s="229" t="s">
        <v>261</v>
      </c>
      <c r="I53" s="236"/>
      <c r="J53" s="236"/>
      <c r="K53" s="236"/>
      <c r="L53" s="237"/>
      <c r="M53" s="237"/>
      <c r="N53" s="237"/>
      <c r="O53" s="237"/>
      <c r="P53" s="308" t="s">
        <v>320</v>
      </c>
      <c r="Q53" s="236" t="s">
        <v>57</v>
      </c>
      <c r="R53" s="236" t="s">
        <v>367</v>
      </c>
      <c r="S53" s="236" t="s">
        <v>367</v>
      </c>
      <c r="T53" s="236"/>
      <c r="U53" s="236"/>
      <c r="V53" s="236"/>
      <c r="W53" s="236"/>
      <c r="X53" s="57"/>
      <c r="Y53" s="53"/>
      <c r="Z53" s="13" t="str">
        <f t="shared" ref="Z53:Z55" si="59">G53</f>
        <v>Cumplimiento al plan de modernización</v>
      </c>
      <c r="AA53" s="13">
        <f t="shared" ref="AA53:AA55" si="60">L53</f>
        <v>0</v>
      </c>
      <c r="AB53" s="236"/>
      <c r="AC53" s="246" t="e">
        <f t="shared" ref="AC53:AC55" si="61">(AB53/AA53)</f>
        <v>#DIV/0!</v>
      </c>
      <c r="AD53" s="247"/>
      <c r="AE53" s="247"/>
      <c r="AF53" s="13" t="str">
        <f t="shared" ref="AF53:AF55" si="62">G53</f>
        <v>Cumplimiento al plan de modernización</v>
      </c>
      <c r="AG53" s="248">
        <f t="shared" ref="AG53:AG55" si="63">M53</f>
        <v>0</v>
      </c>
      <c r="AH53" s="249"/>
      <c r="AI53" s="246" t="e">
        <f t="shared" ref="AI53:AI55" si="64">(AH53/AG53)</f>
        <v>#DIV/0!</v>
      </c>
      <c r="AJ53" s="236"/>
      <c r="AK53" s="236"/>
      <c r="AL53" s="13" t="str">
        <f t="shared" ref="AL53:AL55" si="65">G53</f>
        <v>Cumplimiento al plan de modernización</v>
      </c>
      <c r="AM53" s="13">
        <f t="shared" ref="AM53:AM55" si="66">N53</f>
        <v>0</v>
      </c>
      <c r="AN53" s="236"/>
      <c r="AO53" s="246" t="e">
        <f t="shared" ref="AO53:AO55" si="67">(AN53/AM53)</f>
        <v>#DIV/0!</v>
      </c>
      <c r="AP53" s="236"/>
      <c r="AQ53" s="236"/>
      <c r="AR53" s="13" t="str">
        <f t="shared" ref="AR53:AR55" si="68">G53</f>
        <v>Cumplimiento al plan de modernización</v>
      </c>
      <c r="AS53" s="13">
        <f t="shared" ref="AS53:AS55" si="69">O53</f>
        <v>0</v>
      </c>
      <c r="AT53" s="237"/>
      <c r="AU53" s="246" t="e">
        <f t="shared" ref="AU53:AU55" si="70">(AT53/AS53)</f>
        <v>#DIV/0!</v>
      </c>
      <c r="AV53" s="250"/>
      <c r="AW53" s="236"/>
      <c r="AX53" s="13" t="str">
        <f t="shared" ref="AX53:AX55" si="71">G53</f>
        <v>Cumplimiento al plan de modernización</v>
      </c>
      <c r="AY53" s="13" t="str">
        <f t="shared" ref="AY53:AY55" si="72">P53</f>
        <v>1%+G53:L53</v>
      </c>
      <c r="AZ53" s="251">
        <f t="shared" ref="AZ53:AZ55" si="73">IF(J53="CONSTANTE",AVERAGE(AB53,AH53,AN53,AT53),(SUM(AB53,AH53,AN53,AT53)))</f>
        <v>0</v>
      </c>
      <c r="BA53" s="252"/>
      <c r="BB53" s="253"/>
    </row>
    <row r="54" spans="1:54" ht="60">
      <c r="A54" s="118">
        <v>34</v>
      </c>
      <c r="B54" s="434"/>
      <c r="C54" s="389"/>
      <c r="D54" s="303" t="s">
        <v>299</v>
      </c>
      <c r="E54" s="234">
        <v>0.02</v>
      </c>
      <c r="F54" s="231" t="s">
        <v>142</v>
      </c>
      <c r="G54" s="226" t="s">
        <v>288</v>
      </c>
      <c r="H54" s="229" t="s">
        <v>289</v>
      </c>
      <c r="I54" s="236" t="s">
        <v>310</v>
      </c>
      <c r="J54" s="236" t="s">
        <v>50</v>
      </c>
      <c r="K54" s="236" t="s">
        <v>311</v>
      </c>
      <c r="L54" s="237">
        <v>0</v>
      </c>
      <c r="M54" s="237">
        <v>0.5</v>
      </c>
      <c r="N54" s="237">
        <v>0.25</v>
      </c>
      <c r="O54" s="237">
        <v>0.25</v>
      </c>
      <c r="P54" s="237">
        <v>1</v>
      </c>
      <c r="Q54" s="236" t="s">
        <v>57</v>
      </c>
      <c r="R54" s="236" t="s">
        <v>368</v>
      </c>
      <c r="S54" s="236" t="s">
        <v>369</v>
      </c>
      <c r="T54" s="236"/>
      <c r="U54" s="236"/>
      <c r="V54" s="236"/>
      <c r="W54" s="236"/>
      <c r="X54" s="57"/>
      <c r="Y54" s="53"/>
      <c r="Z54" s="13" t="str">
        <f t="shared" si="59"/>
        <v>Linea Base de consumo de combustible y costos de mantenimiento establecida</v>
      </c>
      <c r="AA54" s="13">
        <f t="shared" si="60"/>
        <v>0</v>
      </c>
      <c r="AB54" s="236">
        <v>0</v>
      </c>
      <c r="AC54" s="246" t="e">
        <f>(AB54/AA54)</f>
        <v>#DIV/0!</v>
      </c>
      <c r="AD54" s="345" t="s">
        <v>390</v>
      </c>
      <c r="AE54" s="247" t="s">
        <v>310</v>
      </c>
      <c r="AF54" s="13" t="str">
        <f t="shared" si="62"/>
        <v>Linea Base de consumo de combustible y costos de mantenimiento establecida</v>
      </c>
      <c r="AG54" s="248">
        <f t="shared" si="63"/>
        <v>0.5</v>
      </c>
      <c r="AH54" s="249"/>
      <c r="AI54" s="246">
        <f t="shared" si="64"/>
        <v>0</v>
      </c>
      <c r="AJ54" s="236"/>
      <c r="AK54" s="236"/>
      <c r="AL54" s="13" t="str">
        <f t="shared" si="65"/>
        <v>Linea Base de consumo de combustible y costos de mantenimiento establecida</v>
      </c>
      <c r="AM54" s="13">
        <f t="shared" si="66"/>
        <v>0.25</v>
      </c>
      <c r="AN54" s="236"/>
      <c r="AO54" s="246">
        <f t="shared" si="67"/>
        <v>0</v>
      </c>
      <c r="AP54" s="236"/>
      <c r="AQ54" s="236"/>
      <c r="AR54" s="13" t="str">
        <f t="shared" si="68"/>
        <v>Linea Base de consumo de combustible y costos de mantenimiento establecida</v>
      </c>
      <c r="AS54" s="13">
        <f t="shared" si="69"/>
        <v>0.25</v>
      </c>
      <c r="AT54" s="237"/>
      <c r="AU54" s="246">
        <f t="shared" si="70"/>
        <v>0</v>
      </c>
      <c r="AV54" s="250"/>
      <c r="AW54" s="236"/>
      <c r="AX54" s="13" t="str">
        <f t="shared" si="71"/>
        <v>Linea Base de consumo de combustible y costos de mantenimiento establecida</v>
      </c>
      <c r="AY54" s="13">
        <f t="shared" si="72"/>
        <v>1</v>
      </c>
      <c r="AZ54" s="251">
        <f t="shared" si="73"/>
        <v>0</v>
      </c>
      <c r="BA54" s="252"/>
      <c r="BB54" s="253"/>
    </row>
    <row r="55" spans="1:54" ht="90.75" thickBot="1">
      <c r="A55" s="118">
        <v>35</v>
      </c>
      <c r="B55" s="434"/>
      <c r="C55" s="389"/>
      <c r="D55" s="309" t="s">
        <v>300</v>
      </c>
      <c r="E55" s="275">
        <v>0.01</v>
      </c>
      <c r="F55" s="223" t="s">
        <v>142</v>
      </c>
      <c r="G55" s="211" t="s">
        <v>264</v>
      </c>
      <c r="H55" s="310" t="s">
        <v>255</v>
      </c>
      <c r="I55" s="221" t="s">
        <v>310</v>
      </c>
      <c r="J55" s="221" t="s">
        <v>51</v>
      </c>
      <c r="K55" s="221" t="s">
        <v>314</v>
      </c>
      <c r="L55" s="222">
        <v>1</v>
      </c>
      <c r="M55" s="222">
        <v>1</v>
      </c>
      <c r="N55" s="222">
        <v>1</v>
      </c>
      <c r="O55" s="222">
        <v>1</v>
      </c>
      <c r="P55" s="222">
        <v>1</v>
      </c>
      <c r="Q55" s="221" t="s">
        <v>57</v>
      </c>
      <c r="R55" s="221" t="s">
        <v>370</v>
      </c>
      <c r="S55" s="221" t="s">
        <v>363</v>
      </c>
      <c r="T55" s="221"/>
      <c r="U55" s="221"/>
      <c r="V55" s="221"/>
      <c r="W55" s="221"/>
      <c r="X55" s="90"/>
      <c r="Y55" s="91"/>
      <c r="Z55" s="78" t="str">
        <f t="shared" si="59"/>
        <v>Porcentaje de aplicación de los lineamientos establecidos en la Directiva 12 de 2016</v>
      </c>
      <c r="AA55" s="262">
        <f t="shared" si="60"/>
        <v>1</v>
      </c>
      <c r="AB55" s="222">
        <v>1</v>
      </c>
      <c r="AC55" s="257">
        <f t="shared" si="61"/>
        <v>1</v>
      </c>
      <c r="AD55" s="345" t="s">
        <v>393</v>
      </c>
      <c r="AE55" s="258" t="s">
        <v>394</v>
      </c>
      <c r="AF55" s="78" t="str">
        <f t="shared" si="62"/>
        <v>Porcentaje de aplicación de los lineamientos establecidos en la Directiva 12 de 2016</v>
      </c>
      <c r="AG55" s="259">
        <f t="shared" si="63"/>
        <v>1</v>
      </c>
      <c r="AH55" s="260"/>
      <c r="AI55" s="257">
        <f t="shared" si="64"/>
        <v>0</v>
      </c>
      <c r="AJ55" s="221"/>
      <c r="AK55" s="221"/>
      <c r="AL55" s="78" t="str">
        <f t="shared" si="65"/>
        <v>Porcentaje de aplicación de los lineamientos establecidos en la Directiva 12 de 2016</v>
      </c>
      <c r="AM55" s="78">
        <f t="shared" si="66"/>
        <v>1</v>
      </c>
      <c r="AN55" s="221"/>
      <c r="AO55" s="257">
        <f t="shared" si="67"/>
        <v>0</v>
      </c>
      <c r="AP55" s="221"/>
      <c r="AQ55" s="221"/>
      <c r="AR55" s="78" t="str">
        <f t="shared" si="68"/>
        <v>Porcentaje de aplicación de los lineamientos establecidos en la Directiva 12 de 2016</v>
      </c>
      <c r="AS55" s="78">
        <f t="shared" si="69"/>
        <v>1</v>
      </c>
      <c r="AT55" s="222"/>
      <c r="AU55" s="257">
        <f t="shared" si="70"/>
        <v>0</v>
      </c>
      <c r="AV55" s="261"/>
      <c r="AW55" s="221"/>
      <c r="AX55" s="78" t="str">
        <f t="shared" si="71"/>
        <v>Porcentaje de aplicación de los lineamientos establecidos en la Directiva 12 de 2016</v>
      </c>
      <c r="AY55" s="78">
        <f t="shared" si="72"/>
        <v>1</v>
      </c>
      <c r="AZ55" s="262">
        <f t="shared" si="73"/>
        <v>1</v>
      </c>
      <c r="BA55" s="263"/>
      <c r="BB55" s="264"/>
    </row>
    <row r="56" spans="1:54" ht="19.5" thickBot="1">
      <c r="A56" s="161"/>
      <c r="B56" s="434"/>
      <c r="C56" s="389"/>
      <c r="D56" s="175" t="s">
        <v>177</v>
      </c>
      <c r="E56" s="149">
        <v>0.12</v>
      </c>
      <c r="F56" s="183"/>
      <c r="G56" s="142"/>
      <c r="H56" s="142"/>
      <c r="I56" s="143"/>
      <c r="J56" s="144"/>
      <c r="K56" s="144"/>
      <c r="L56" s="145"/>
      <c r="M56" s="145"/>
      <c r="N56" s="145"/>
      <c r="O56" s="145"/>
      <c r="P56" s="144"/>
      <c r="Q56" s="144"/>
      <c r="R56" s="144"/>
      <c r="S56" s="144"/>
      <c r="T56" s="144"/>
      <c r="U56" s="144"/>
      <c r="V56" s="144"/>
      <c r="W56" s="144"/>
      <c r="X56" s="146"/>
      <c r="Y56" s="147"/>
      <c r="Z56" s="150"/>
      <c r="AA56" s="150"/>
      <c r="AB56" s="121"/>
      <c r="AC56" s="151"/>
      <c r="AD56" s="152"/>
      <c r="AE56" s="152"/>
      <c r="AF56" s="150"/>
      <c r="AG56" s="153"/>
      <c r="AH56" s="154"/>
      <c r="AI56" s="151"/>
      <c r="AJ56" s="121"/>
      <c r="AK56" s="121"/>
      <c r="AL56" s="150"/>
      <c r="AM56" s="150"/>
      <c r="AN56" s="121"/>
      <c r="AO56" s="151"/>
      <c r="AP56" s="121"/>
      <c r="AQ56" s="121"/>
      <c r="AR56" s="150"/>
      <c r="AS56" s="150"/>
      <c r="AT56" s="139"/>
      <c r="AU56" s="151"/>
      <c r="AV56" s="155"/>
      <c r="AW56" s="121"/>
      <c r="AX56" s="150"/>
      <c r="AY56" s="150"/>
      <c r="AZ56" s="156"/>
      <c r="BA56" s="157"/>
      <c r="BB56" s="158"/>
    </row>
    <row r="57" spans="1:54" ht="90" thickBot="1">
      <c r="A57" s="117">
        <v>36</v>
      </c>
      <c r="B57" s="435"/>
      <c r="C57" s="354" t="s">
        <v>257</v>
      </c>
      <c r="D57" s="311" t="s">
        <v>258</v>
      </c>
      <c r="E57" s="312">
        <v>0.04</v>
      </c>
      <c r="F57" s="137" t="s">
        <v>141</v>
      </c>
      <c r="G57" s="160" t="s">
        <v>260</v>
      </c>
      <c r="H57" s="160" t="s">
        <v>259</v>
      </c>
      <c r="I57" s="121" t="s">
        <v>310</v>
      </c>
      <c r="J57" s="121" t="s">
        <v>50</v>
      </c>
      <c r="K57" s="121" t="s">
        <v>312</v>
      </c>
      <c r="L57" s="313">
        <v>0</v>
      </c>
      <c r="M57" s="313">
        <v>1</v>
      </c>
      <c r="N57" s="313">
        <v>0</v>
      </c>
      <c r="O57" s="313">
        <v>0</v>
      </c>
      <c r="P57" s="121">
        <v>1</v>
      </c>
      <c r="Q57" s="144" t="s">
        <v>57</v>
      </c>
      <c r="R57" s="121" t="s">
        <v>371</v>
      </c>
      <c r="S57" s="121" t="s">
        <v>372</v>
      </c>
      <c r="T57" s="144"/>
      <c r="U57" s="144"/>
      <c r="V57" s="144"/>
      <c r="W57" s="144"/>
      <c r="X57" s="146"/>
      <c r="Y57" s="147"/>
      <c r="Z57" s="150" t="str">
        <f t="shared" ref="Z57" si="74">G57</f>
        <v>Puntos de aplicación de la encuesta de percepción del servicio, implamentados</v>
      </c>
      <c r="AA57" s="150">
        <f t="shared" ref="AA57" si="75">L57</f>
        <v>0</v>
      </c>
      <c r="AB57" s="121">
        <v>0</v>
      </c>
      <c r="AC57" s="151" t="e">
        <f t="shared" ref="AC57" si="76">(AB57/AA57)</f>
        <v>#DIV/0!</v>
      </c>
      <c r="AD57" s="346" t="s">
        <v>397</v>
      </c>
      <c r="AE57" s="152" t="s">
        <v>396</v>
      </c>
      <c r="AF57" s="150" t="str">
        <f t="shared" ref="AF57" si="77">G57</f>
        <v>Puntos de aplicación de la encuesta de percepción del servicio, implamentados</v>
      </c>
      <c r="AG57" s="153">
        <f t="shared" ref="AG57" si="78">M57</f>
        <v>1</v>
      </c>
      <c r="AH57" s="154"/>
      <c r="AI57" s="151">
        <f t="shared" ref="AI57" si="79">(AH57/AG57)</f>
        <v>0</v>
      </c>
      <c r="AJ57" s="121"/>
      <c r="AK57" s="121"/>
      <c r="AL57" s="150" t="str">
        <f t="shared" ref="AL57" si="80">G57</f>
        <v>Puntos de aplicación de la encuesta de percepción del servicio, implamentados</v>
      </c>
      <c r="AM57" s="150">
        <f t="shared" ref="AM57" si="81">N57</f>
        <v>0</v>
      </c>
      <c r="AN57" s="121"/>
      <c r="AO57" s="151" t="e">
        <f t="shared" ref="AO57" si="82">(AN57/AM57)</f>
        <v>#DIV/0!</v>
      </c>
      <c r="AP57" s="121"/>
      <c r="AQ57" s="121"/>
      <c r="AR57" s="150" t="str">
        <f t="shared" ref="AR57" si="83">G57</f>
        <v>Puntos de aplicación de la encuesta de percepción del servicio, implamentados</v>
      </c>
      <c r="AS57" s="150">
        <f t="shared" ref="AS57" si="84">O57</f>
        <v>0</v>
      </c>
      <c r="AT57" s="139"/>
      <c r="AU57" s="151" t="e">
        <f t="shared" ref="AU57" si="85">(AT57/AS57)</f>
        <v>#DIV/0!</v>
      </c>
      <c r="AV57" s="155"/>
      <c r="AW57" s="121"/>
      <c r="AX57" s="150" t="str">
        <f t="shared" ref="AX57" si="86">G57</f>
        <v>Puntos de aplicación de la encuesta de percepción del servicio, implamentados</v>
      </c>
      <c r="AY57" s="150">
        <f t="shared" ref="AY57" si="87">P57</f>
        <v>1</v>
      </c>
      <c r="AZ57" s="156">
        <f t="shared" ref="AZ57" si="88">IF(J57="CONSTANTE",AVERAGE(AB57,AH57,AN57,AT57),(SUM(AB57,AH57,AN57,AT57)))</f>
        <v>0</v>
      </c>
      <c r="BA57" s="157"/>
      <c r="BB57" s="158"/>
    </row>
    <row r="58" spans="1:54" ht="19.5" thickBot="1">
      <c r="A58" s="161"/>
      <c r="B58" s="435"/>
      <c r="C58" s="355"/>
      <c r="D58" s="176" t="s">
        <v>177</v>
      </c>
      <c r="E58" s="149">
        <v>0.04</v>
      </c>
      <c r="F58" s="143"/>
      <c r="G58" s="159"/>
      <c r="H58" s="160"/>
      <c r="I58" s="144"/>
      <c r="J58" s="144"/>
      <c r="K58" s="144"/>
      <c r="L58" s="145"/>
      <c r="M58" s="145"/>
      <c r="N58" s="145"/>
      <c r="O58" s="145"/>
      <c r="P58" s="144"/>
      <c r="Q58" s="144"/>
      <c r="R58" s="144"/>
      <c r="S58" s="144"/>
      <c r="T58" s="144"/>
      <c r="U58" s="144"/>
      <c r="V58" s="144"/>
      <c r="W58" s="144"/>
      <c r="X58" s="146"/>
      <c r="Y58" s="147"/>
      <c r="Z58" s="150"/>
      <c r="AA58" s="150"/>
      <c r="AB58" s="121"/>
      <c r="AC58" s="151"/>
      <c r="AD58" s="152"/>
      <c r="AE58" s="152"/>
      <c r="AF58" s="150"/>
      <c r="AG58" s="153"/>
      <c r="AH58" s="154"/>
      <c r="AI58" s="151"/>
      <c r="AJ58" s="121"/>
      <c r="AK58" s="121"/>
      <c r="AL58" s="150"/>
      <c r="AM58" s="150"/>
      <c r="AN58" s="121"/>
      <c r="AO58" s="151"/>
      <c r="AP58" s="121"/>
      <c r="AQ58" s="121"/>
      <c r="AR58" s="150"/>
      <c r="AS58" s="150"/>
      <c r="AT58" s="139"/>
      <c r="AU58" s="151"/>
      <c r="AV58" s="155"/>
      <c r="AW58" s="121"/>
      <c r="AX58" s="150"/>
      <c r="AY58" s="150"/>
      <c r="AZ58" s="156"/>
      <c r="BA58" s="157"/>
      <c r="BB58" s="158"/>
    </row>
    <row r="59" spans="1:54" ht="60">
      <c r="A59" s="117">
        <v>37</v>
      </c>
      <c r="B59" s="434"/>
      <c r="C59" s="430" t="s">
        <v>249</v>
      </c>
      <c r="D59" s="314" t="s">
        <v>298</v>
      </c>
      <c r="E59" s="315">
        <v>0.02</v>
      </c>
      <c r="F59" s="230" t="s">
        <v>142</v>
      </c>
      <c r="G59" s="316" t="s">
        <v>291</v>
      </c>
      <c r="H59" s="227" t="s">
        <v>292</v>
      </c>
      <c r="I59" s="227" t="s">
        <v>310</v>
      </c>
      <c r="J59" s="227" t="s">
        <v>50</v>
      </c>
      <c r="K59" s="227" t="s">
        <v>312</v>
      </c>
      <c r="L59" s="293">
        <v>0</v>
      </c>
      <c r="M59" s="293">
        <v>2</v>
      </c>
      <c r="N59" s="293">
        <v>1</v>
      </c>
      <c r="O59" s="293">
        <v>1</v>
      </c>
      <c r="P59" s="293">
        <v>4</v>
      </c>
      <c r="Q59" s="227" t="s">
        <v>57</v>
      </c>
      <c r="R59" s="227" t="s">
        <v>373</v>
      </c>
      <c r="S59" s="227" t="s">
        <v>374</v>
      </c>
      <c r="T59" s="227"/>
      <c r="U59" s="227"/>
      <c r="V59" s="227"/>
      <c r="W59" s="227"/>
      <c r="X59" s="82"/>
      <c r="Y59" s="83"/>
      <c r="Z59" s="80" t="str">
        <f t="shared" si="14"/>
        <v>Jornadas de sensbilización sobre las buenas practicas de gestión documental realizadas</v>
      </c>
      <c r="AA59" s="80">
        <f t="shared" si="15"/>
        <v>0</v>
      </c>
      <c r="AB59" s="227">
        <v>0</v>
      </c>
      <c r="AC59" s="84" t="e">
        <f t="shared" si="16"/>
        <v>#DIV/0!</v>
      </c>
      <c r="AD59" s="347" t="s">
        <v>321</v>
      </c>
      <c r="AE59" s="208" t="s">
        <v>310</v>
      </c>
      <c r="AF59" s="80" t="str">
        <f t="shared" si="17"/>
        <v>Jornadas de sensbilización sobre las buenas practicas de gestión documental realizadas</v>
      </c>
      <c r="AG59" s="86">
        <f t="shared" si="18"/>
        <v>2</v>
      </c>
      <c r="AH59" s="209"/>
      <c r="AI59" s="84">
        <f t="shared" si="19"/>
        <v>0</v>
      </c>
      <c r="AJ59" s="227"/>
      <c r="AK59" s="227"/>
      <c r="AL59" s="80" t="str">
        <f t="shared" si="20"/>
        <v>Jornadas de sensbilización sobre las buenas practicas de gestión documental realizadas</v>
      </c>
      <c r="AM59" s="80">
        <f t="shared" si="21"/>
        <v>1</v>
      </c>
      <c r="AN59" s="227"/>
      <c r="AO59" s="84">
        <f t="shared" si="22"/>
        <v>0</v>
      </c>
      <c r="AP59" s="227"/>
      <c r="AQ59" s="227"/>
      <c r="AR59" s="80" t="str">
        <f t="shared" si="23"/>
        <v>Jornadas de sensbilización sobre las buenas practicas de gestión documental realizadas</v>
      </c>
      <c r="AS59" s="80">
        <f t="shared" si="24"/>
        <v>1</v>
      </c>
      <c r="AT59" s="228"/>
      <c r="AU59" s="84">
        <f t="shared" si="25"/>
        <v>0</v>
      </c>
      <c r="AV59" s="109"/>
      <c r="AW59" s="227"/>
      <c r="AX59" s="80" t="str">
        <f t="shared" si="26"/>
        <v>Jornadas de sensbilización sobre las buenas practicas de gestión documental realizadas</v>
      </c>
      <c r="AY59" s="80">
        <f t="shared" si="27"/>
        <v>4</v>
      </c>
      <c r="AZ59" s="89">
        <f t="shared" si="28"/>
        <v>0</v>
      </c>
      <c r="BA59" s="88"/>
      <c r="BB59" s="110"/>
    </row>
    <row r="60" spans="1:54" ht="140.25">
      <c r="A60" s="196"/>
      <c r="B60" s="434"/>
      <c r="C60" s="431"/>
      <c r="D60" s="197" t="s">
        <v>290</v>
      </c>
      <c r="E60" s="239">
        <v>0.01</v>
      </c>
      <c r="F60" s="236" t="s">
        <v>141</v>
      </c>
      <c r="G60" s="238" t="s">
        <v>293</v>
      </c>
      <c r="H60" s="236" t="s">
        <v>294</v>
      </c>
      <c r="I60" s="236" t="s">
        <v>310</v>
      </c>
      <c r="J60" s="236" t="s">
        <v>51</v>
      </c>
      <c r="K60" s="236" t="s">
        <v>311</v>
      </c>
      <c r="L60" s="237">
        <v>1</v>
      </c>
      <c r="M60" s="237">
        <v>1</v>
      </c>
      <c r="N60" s="237">
        <v>1</v>
      </c>
      <c r="O60" s="237">
        <v>1</v>
      </c>
      <c r="P60" s="237">
        <v>1</v>
      </c>
      <c r="Q60" s="236" t="s">
        <v>57</v>
      </c>
      <c r="R60" s="236" t="s">
        <v>375</v>
      </c>
      <c r="S60" s="236" t="s">
        <v>374</v>
      </c>
      <c r="T60" s="236"/>
      <c r="U60" s="236"/>
      <c r="V60" s="236"/>
      <c r="W60" s="236"/>
      <c r="X60" s="57"/>
      <c r="Y60" s="53"/>
      <c r="Z60" s="13" t="str">
        <f t="shared" ref="Z60:Z61" si="89">G60</f>
        <v>Porcentaje de cumplimiento a las buenas practicas de gestión documental</v>
      </c>
      <c r="AA60" s="251">
        <f t="shared" ref="AA60:AA61" si="90">L60</f>
        <v>1</v>
      </c>
      <c r="AB60" s="237">
        <v>1</v>
      </c>
      <c r="AC60" s="246">
        <f t="shared" ref="AC60:AC61" si="91">(AB60/AA60)</f>
        <v>1</v>
      </c>
      <c r="AD60" s="348" t="s">
        <v>407</v>
      </c>
      <c r="AE60" s="247" t="s">
        <v>408</v>
      </c>
      <c r="AF60" s="13" t="str">
        <f t="shared" ref="AF60:AF61" si="92">G60</f>
        <v>Porcentaje de cumplimiento a las buenas practicas de gestión documental</v>
      </c>
      <c r="AG60" s="248">
        <f t="shared" ref="AG60:AG61" si="93">M60</f>
        <v>1</v>
      </c>
      <c r="AH60" s="249"/>
      <c r="AI60" s="246">
        <f t="shared" ref="AI60:AI61" si="94">(AH60/AG60)</f>
        <v>0</v>
      </c>
      <c r="AJ60" s="236"/>
      <c r="AK60" s="236"/>
      <c r="AL60" s="13" t="str">
        <f t="shared" ref="AL60:AL61" si="95">G60</f>
        <v>Porcentaje de cumplimiento a las buenas practicas de gestión documental</v>
      </c>
      <c r="AM60" s="13">
        <f t="shared" ref="AM60:AM61" si="96">N60</f>
        <v>1</v>
      </c>
      <c r="AN60" s="236"/>
      <c r="AO60" s="246">
        <f t="shared" ref="AO60:AO61" si="97">(AN60/AM60)</f>
        <v>0</v>
      </c>
      <c r="AP60" s="236"/>
      <c r="AQ60" s="236"/>
      <c r="AR60" s="13" t="str">
        <f t="shared" ref="AR60:AR61" si="98">G60</f>
        <v>Porcentaje de cumplimiento a las buenas practicas de gestión documental</v>
      </c>
      <c r="AS60" s="13">
        <f t="shared" ref="AS60:AS61" si="99">O60</f>
        <v>1</v>
      </c>
      <c r="AT60" s="237"/>
      <c r="AU60" s="246">
        <f t="shared" ref="AU60:AU61" si="100">(AT60/AS60)</f>
        <v>0</v>
      </c>
      <c r="AV60" s="250"/>
      <c r="AW60" s="236"/>
      <c r="AX60" s="13" t="str">
        <f t="shared" ref="AX60:AX61" si="101">G60</f>
        <v>Porcentaje de cumplimiento a las buenas practicas de gestión documental</v>
      </c>
      <c r="AY60" s="13">
        <f t="shared" ref="AY60:AY61" si="102">P60</f>
        <v>1</v>
      </c>
      <c r="AZ60" s="251">
        <f t="shared" ref="AZ60:AZ61" si="103">IF(J60="CONSTANTE",AVERAGE(AB60,AH60,AN60,AT60),(SUM(AB60,AH60,AN60,AT60)))</f>
        <v>1</v>
      </c>
      <c r="BA60" s="252"/>
      <c r="BB60" s="253"/>
    </row>
    <row r="61" spans="1:54" ht="30.75" thickBot="1">
      <c r="A61" s="196"/>
      <c r="B61" s="434"/>
      <c r="C61" s="431"/>
      <c r="D61" s="317" t="s">
        <v>297</v>
      </c>
      <c r="E61" s="318">
        <v>0.01</v>
      </c>
      <c r="F61" s="221" t="s">
        <v>142</v>
      </c>
      <c r="G61" s="319" t="s">
        <v>295</v>
      </c>
      <c r="H61" s="221" t="s">
        <v>296</v>
      </c>
      <c r="I61" s="221" t="s">
        <v>310</v>
      </c>
      <c r="J61" s="221" t="s">
        <v>50</v>
      </c>
      <c r="K61" s="221" t="s">
        <v>312</v>
      </c>
      <c r="L61" s="279">
        <v>0</v>
      </c>
      <c r="M61" s="279">
        <v>0</v>
      </c>
      <c r="N61" s="279">
        <v>1</v>
      </c>
      <c r="O61" s="279">
        <v>0</v>
      </c>
      <c r="P61" s="279">
        <v>1</v>
      </c>
      <c r="Q61" s="221" t="s">
        <v>57</v>
      </c>
      <c r="R61" s="221" t="s">
        <v>376</v>
      </c>
      <c r="S61" s="221" t="s">
        <v>374</v>
      </c>
      <c r="T61" s="221"/>
      <c r="U61" s="221"/>
      <c r="V61" s="221"/>
      <c r="W61" s="221"/>
      <c r="X61" s="90"/>
      <c r="Y61" s="91"/>
      <c r="Z61" s="78" t="str">
        <f t="shared" si="89"/>
        <v>Inventario de gestión realizado</v>
      </c>
      <c r="AA61" s="78">
        <f t="shared" si="90"/>
        <v>0</v>
      </c>
      <c r="AB61" s="221">
        <v>0</v>
      </c>
      <c r="AC61" s="257" t="e">
        <f t="shared" si="91"/>
        <v>#DIV/0!</v>
      </c>
      <c r="AD61" s="349" t="s">
        <v>321</v>
      </c>
      <c r="AE61" s="258" t="s">
        <v>310</v>
      </c>
      <c r="AF61" s="78" t="str">
        <f t="shared" si="92"/>
        <v>Inventario de gestión realizado</v>
      </c>
      <c r="AG61" s="259">
        <f t="shared" si="93"/>
        <v>0</v>
      </c>
      <c r="AH61" s="260"/>
      <c r="AI61" s="257" t="e">
        <f t="shared" si="94"/>
        <v>#DIV/0!</v>
      </c>
      <c r="AJ61" s="221"/>
      <c r="AK61" s="221"/>
      <c r="AL61" s="78" t="str">
        <f t="shared" si="95"/>
        <v>Inventario de gestión realizado</v>
      </c>
      <c r="AM61" s="78">
        <f t="shared" si="96"/>
        <v>1</v>
      </c>
      <c r="AN61" s="221"/>
      <c r="AO61" s="257">
        <f t="shared" si="97"/>
        <v>0</v>
      </c>
      <c r="AP61" s="221"/>
      <c r="AQ61" s="221"/>
      <c r="AR61" s="78" t="str">
        <f t="shared" si="98"/>
        <v>Inventario de gestión realizado</v>
      </c>
      <c r="AS61" s="78">
        <f t="shared" si="99"/>
        <v>0</v>
      </c>
      <c r="AT61" s="222"/>
      <c r="AU61" s="257" t="e">
        <f t="shared" si="100"/>
        <v>#DIV/0!</v>
      </c>
      <c r="AV61" s="261"/>
      <c r="AW61" s="221"/>
      <c r="AX61" s="78" t="str">
        <f t="shared" si="101"/>
        <v>Inventario de gestión realizado</v>
      </c>
      <c r="AY61" s="78">
        <f t="shared" si="102"/>
        <v>1</v>
      </c>
      <c r="AZ61" s="262">
        <f t="shared" si="103"/>
        <v>0</v>
      </c>
      <c r="BA61" s="263"/>
      <c r="BB61" s="264"/>
    </row>
    <row r="62" spans="1:54" ht="19.5" thickBot="1">
      <c r="A62" s="161"/>
      <c r="B62" s="434"/>
      <c r="C62" s="432"/>
      <c r="D62" s="198" t="s">
        <v>177</v>
      </c>
      <c r="E62" s="199">
        <v>0.04</v>
      </c>
      <c r="F62" s="181"/>
      <c r="G62" s="134"/>
      <c r="H62" s="134"/>
      <c r="I62" s="137"/>
      <c r="J62" s="121"/>
      <c r="K62" s="121"/>
      <c r="L62" s="139"/>
      <c r="M62" s="139"/>
      <c r="N62" s="139"/>
      <c r="O62" s="139"/>
      <c r="P62" s="121"/>
      <c r="Q62" s="121"/>
      <c r="R62" s="121"/>
      <c r="S62" s="121"/>
      <c r="T62" s="121"/>
      <c r="U62" s="121"/>
      <c r="V62" s="121"/>
      <c r="W62" s="121"/>
      <c r="X62" s="140"/>
      <c r="Y62" s="141"/>
      <c r="Z62" s="150"/>
      <c r="AA62" s="150"/>
      <c r="AB62" s="121"/>
      <c r="AC62" s="151"/>
      <c r="AD62" s="152"/>
      <c r="AE62" s="152"/>
      <c r="AF62" s="150"/>
      <c r="AG62" s="153"/>
      <c r="AH62" s="154"/>
      <c r="AI62" s="151"/>
      <c r="AJ62" s="121"/>
      <c r="AK62" s="121"/>
      <c r="AL62" s="150"/>
      <c r="AM62" s="150"/>
      <c r="AN62" s="121"/>
      <c r="AO62" s="151"/>
      <c r="AP62" s="121"/>
      <c r="AQ62" s="121"/>
      <c r="AR62" s="150"/>
      <c r="AS62" s="150"/>
      <c r="AT62" s="139"/>
      <c r="AU62" s="151"/>
      <c r="AV62" s="155"/>
      <c r="AW62" s="121"/>
      <c r="AX62" s="150"/>
      <c r="AY62" s="150"/>
      <c r="AZ62" s="156"/>
      <c r="BA62" s="157"/>
      <c r="BB62" s="158"/>
    </row>
    <row r="63" spans="1:54" ht="39" thickBot="1">
      <c r="A63" s="117">
        <v>38</v>
      </c>
      <c r="B63" s="434"/>
      <c r="C63" s="354" t="s">
        <v>175</v>
      </c>
      <c r="D63" s="320" t="s">
        <v>94</v>
      </c>
      <c r="E63" s="321">
        <v>0.04</v>
      </c>
      <c r="F63" s="137" t="s">
        <v>131</v>
      </c>
      <c r="G63" s="152" t="s">
        <v>248</v>
      </c>
      <c r="H63" s="121" t="s">
        <v>263</v>
      </c>
      <c r="I63" s="121" t="s">
        <v>310</v>
      </c>
      <c r="J63" s="121" t="s">
        <v>51</v>
      </c>
      <c r="K63" s="121" t="s">
        <v>311</v>
      </c>
      <c r="L63" s="139">
        <v>1</v>
      </c>
      <c r="M63" s="139">
        <v>1</v>
      </c>
      <c r="N63" s="139">
        <v>1</v>
      </c>
      <c r="O63" s="139">
        <v>1</v>
      </c>
      <c r="P63" s="139">
        <v>1</v>
      </c>
      <c r="Q63" s="121" t="s">
        <v>57</v>
      </c>
      <c r="R63" s="121" t="s">
        <v>377</v>
      </c>
      <c r="S63" s="121" t="s">
        <v>378</v>
      </c>
      <c r="T63" s="121"/>
      <c r="U63" s="121"/>
      <c r="V63" s="121"/>
      <c r="W63" s="121"/>
      <c r="X63" s="140"/>
      <c r="Y63" s="141"/>
      <c r="Z63" s="150" t="str">
        <f t="shared" si="14"/>
        <v>Lineamientos de Gestión de la TIC implementados en la alcaldia local</v>
      </c>
      <c r="AA63" s="156">
        <f t="shared" si="15"/>
        <v>1</v>
      </c>
      <c r="AB63" s="139">
        <v>1</v>
      </c>
      <c r="AC63" s="151">
        <f t="shared" si="16"/>
        <v>1</v>
      </c>
      <c r="AD63" s="350" t="s">
        <v>399</v>
      </c>
      <c r="AE63" s="152" t="s">
        <v>398</v>
      </c>
      <c r="AF63" s="150" t="str">
        <f t="shared" si="17"/>
        <v>Lineamientos de Gestión de la TIC implementados en la alcaldia local</v>
      </c>
      <c r="AG63" s="153">
        <f t="shared" si="18"/>
        <v>1</v>
      </c>
      <c r="AH63" s="154"/>
      <c r="AI63" s="151">
        <f t="shared" si="19"/>
        <v>0</v>
      </c>
      <c r="AJ63" s="121"/>
      <c r="AK63" s="121"/>
      <c r="AL63" s="150" t="str">
        <f t="shared" si="20"/>
        <v>Lineamientos de Gestión de la TIC implementados en la alcaldia local</v>
      </c>
      <c r="AM63" s="150">
        <f t="shared" si="21"/>
        <v>1</v>
      </c>
      <c r="AN63" s="121"/>
      <c r="AO63" s="151">
        <f t="shared" si="22"/>
        <v>0</v>
      </c>
      <c r="AP63" s="121"/>
      <c r="AQ63" s="121"/>
      <c r="AR63" s="150" t="str">
        <f t="shared" si="23"/>
        <v>Lineamientos de Gestión de la TIC implementados en la alcaldia local</v>
      </c>
      <c r="AS63" s="150">
        <f t="shared" si="24"/>
        <v>1</v>
      </c>
      <c r="AT63" s="139"/>
      <c r="AU63" s="151">
        <f t="shared" si="25"/>
        <v>0</v>
      </c>
      <c r="AV63" s="155"/>
      <c r="AW63" s="121"/>
      <c r="AX63" s="150" t="str">
        <f t="shared" si="26"/>
        <v>Lineamientos de Gestión de la TIC implementados en la alcaldia local</v>
      </c>
      <c r="AY63" s="150">
        <f t="shared" si="27"/>
        <v>1</v>
      </c>
      <c r="AZ63" s="156">
        <f t="shared" si="28"/>
        <v>1</v>
      </c>
      <c r="BA63" s="157"/>
      <c r="BB63" s="158"/>
    </row>
    <row r="64" spans="1:54" ht="19.5" thickBot="1">
      <c r="A64" s="161"/>
      <c r="B64" s="436"/>
      <c r="C64" s="355"/>
      <c r="D64" s="177" t="s">
        <v>177</v>
      </c>
      <c r="E64" s="191">
        <v>0.04</v>
      </c>
      <c r="F64" s="181"/>
      <c r="G64" s="136"/>
      <c r="H64" s="134"/>
      <c r="I64" s="137"/>
      <c r="J64" s="121"/>
      <c r="K64" s="121"/>
      <c r="L64" s="139"/>
      <c r="M64" s="139"/>
      <c r="N64" s="139"/>
      <c r="O64" s="139"/>
      <c r="P64" s="121"/>
      <c r="Q64" s="121"/>
      <c r="R64" s="121"/>
      <c r="S64" s="121"/>
      <c r="T64" s="121"/>
      <c r="U64" s="121"/>
      <c r="V64" s="121"/>
      <c r="W64" s="121"/>
      <c r="X64" s="140"/>
      <c r="Y64" s="141"/>
      <c r="Z64" s="150"/>
      <c r="AA64" s="150"/>
      <c r="AB64" s="121"/>
      <c r="AC64" s="151"/>
      <c r="AD64" s="152"/>
      <c r="AE64" s="152"/>
      <c r="AF64" s="150"/>
      <c r="AG64" s="153"/>
      <c r="AH64" s="154"/>
      <c r="AI64" s="151"/>
      <c r="AJ64" s="121"/>
      <c r="AK64" s="121"/>
      <c r="AL64" s="150"/>
      <c r="AM64" s="150"/>
      <c r="AN64" s="121"/>
      <c r="AO64" s="151"/>
      <c r="AP64" s="121"/>
      <c r="AQ64" s="121"/>
      <c r="AR64" s="150"/>
      <c r="AS64" s="150"/>
      <c r="AT64" s="139"/>
      <c r="AU64" s="151"/>
      <c r="AV64" s="155"/>
      <c r="AW64" s="121"/>
      <c r="AX64" s="150"/>
      <c r="AY64" s="150"/>
      <c r="AZ64" s="156"/>
      <c r="BA64" s="157"/>
      <c r="BB64" s="158"/>
    </row>
    <row r="65" spans="1:54" ht="38.25">
      <c r="A65" s="117">
        <v>39</v>
      </c>
      <c r="B65" s="401" t="s">
        <v>121</v>
      </c>
      <c r="C65" s="354" t="s">
        <v>176</v>
      </c>
      <c r="D65" s="322" t="s">
        <v>285</v>
      </c>
      <c r="E65" s="323">
        <v>0.02</v>
      </c>
      <c r="F65" s="324" t="s">
        <v>149</v>
      </c>
      <c r="G65" s="325" t="s">
        <v>286</v>
      </c>
      <c r="H65" s="326" t="s">
        <v>287</v>
      </c>
      <c r="I65" s="327" t="s">
        <v>151</v>
      </c>
      <c r="J65" s="328" t="s">
        <v>50</v>
      </c>
      <c r="K65" s="327" t="s">
        <v>150</v>
      </c>
      <c r="L65" s="338">
        <v>0</v>
      </c>
      <c r="M65" s="338">
        <v>0</v>
      </c>
      <c r="N65" s="338">
        <v>0</v>
      </c>
      <c r="O65" s="195">
        <v>1</v>
      </c>
      <c r="P65" s="195">
        <v>1</v>
      </c>
      <c r="Q65" s="227" t="s">
        <v>57</v>
      </c>
      <c r="R65" s="227" t="s">
        <v>379</v>
      </c>
      <c r="S65" s="227" t="s">
        <v>380</v>
      </c>
      <c r="T65" s="227"/>
      <c r="U65" s="227"/>
      <c r="V65" s="227"/>
      <c r="W65" s="227"/>
      <c r="X65" s="82"/>
      <c r="Y65" s="83"/>
      <c r="Z65" s="80" t="str">
        <f t="shared" si="14"/>
        <v>Linea base del consumo de papel del proceso establecida</v>
      </c>
      <c r="AA65" s="80">
        <f t="shared" si="15"/>
        <v>0</v>
      </c>
      <c r="AB65" s="227">
        <v>0</v>
      </c>
      <c r="AC65" s="84" t="e">
        <f t="shared" si="16"/>
        <v>#DIV/0!</v>
      </c>
      <c r="AD65" s="347" t="s">
        <v>321</v>
      </c>
      <c r="AE65" s="340" t="s">
        <v>310</v>
      </c>
      <c r="AF65" s="80" t="str">
        <f t="shared" si="17"/>
        <v>Linea base del consumo de papel del proceso establecida</v>
      </c>
      <c r="AG65" s="86">
        <f t="shared" si="18"/>
        <v>0</v>
      </c>
      <c r="AH65" s="209"/>
      <c r="AI65" s="84" t="e">
        <f t="shared" si="19"/>
        <v>#DIV/0!</v>
      </c>
      <c r="AJ65" s="227"/>
      <c r="AK65" s="227"/>
      <c r="AL65" s="80" t="str">
        <f t="shared" si="20"/>
        <v>Linea base del consumo de papel del proceso establecida</v>
      </c>
      <c r="AM65" s="80">
        <f t="shared" si="21"/>
        <v>0</v>
      </c>
      <c r="AN65" s="227"/>
      <c r="AO65" s="84" t="e">
        <f t="shared" si="22"/>
        <v>#DIV/0!</v>
      </c>
      <c r="AP65" s="227"/>
      <c r="AQ65" s="227"/>
      <c r="AR65" s="80" t="str">
        <f t="shared" si="23"/>
        <v>Linea base del consumo de papel del proceso establecida</v>
      </c>
      <c r="AS65" s="80">
        <f t="shared" si="24"/>
        <v>1</v>
      </c>
      <c r="AT65" s="228"/>
      <c r="AU65" s="84">
        <f t="shared" si="25"/>
        <v>0</v>
      </c>
      <c r="AV65" s="109"/>
      <c r="AW65" s="227"/>
      <c r="AX65" s="80" t="str">
        <f t="shared" si="26"/>
        <v>Linea base del consumo de papel del proceso establecida</v>
      </c>
      <c r="AY65" s="80">
        <f t="shared" si="27"/>
        <v>1</v>
      </c>
      <c r="AZ65" s="89">
        <f t="shared" si="28"/>
        <v>0</v>
      </c>
      <c r="BA65" s="88"/>
      <c r="BB65" s="110"/>
    </row>
    <row r="66" spans="1:54" ht="51">
      <c r="A66" s="118">
        <v>40</v>
      </c>
      <c r="B66" s="402"/>
      <c r="C66" s="389"/>
      <c r="D66" s="178" t="s">
        <v>146</v>
      </c>
      <c r="E66" s="192">
        <v>0.04</v>
      </c>
      <c r="F66" s="184" t="s">
        <v>143</v>
      </c>
      <c r="G66" s="74" t="s">
        <v>90</v>
      </c>
      <c r="H66" s="72" t="s">
        <v>90</v>
      </c>
      <c r="I66" s="236" t="s">
        <v>151</v>
      </c>
      <c r="J66" s="13" t="s">
        <v>50</v>
      </c>
      <c r="K66" s="236" t="s">
        <v>152</v>
      </c>
      <c r="L66" s="339">
        <v>0</v>
      </c>
      <c r="M66" s="339">
        <v>0</v>
      </c>
      <c r="N66" s="339">
        <v>0</v>
      </c>
      <c r="O66" s="75">
        <v>1</v>
      </c>
      <c r="P66" s="75">
        <v>1</v>
      </c>
      <c r="Q66" s="236" t="s">
        <v>57</v>
      </c>
      <c r="R66" s="236" t="s">
        <v>153</v>
      </c>
      <c r="S66" s="236" t="s">
        <v>381</v>
      </c>
      <c r="T66" s="236"/>
      <c r="U66" s="236"/>
      <c r="V66" s="236"/>
      <c r="W66" s="236"/>
      <c r="X66" s="57"/>
      <c r="Y66" s="53"/>
      <c r="Z66" s="13" t="str">
        <f t="shared" si="14"/>
        <v>Línea base del perfil del riesgo</v>
      </c>
      <c r="AA66" s="13">
        <f t="shared" si="15"/>
        <v>0</v>
      </c>
      <c r="AB66" s="236">
        <v>0</v>
      </c>
      <c r="AC66" s="246" t="e">
        <f t="shared" si="16"/>
        <v>#DIV/0!</v>
      </c>
      <c r="AD66" s="345" t="s">
        <v>321</v>
      </c>
      <c r="AE66" s="247" t="s">
        <v>310</v>
      </c>
      <c r="AF66" s="13" t="str">
        <f t="shared" si="17"/>
        <v>Línea base del perfil del riesgo</v>
      </c>
      <c r="AG66" s="248">
        <f t="shared" si="18"/>
        <v>0</v>
      </c>
      <c r="AH66" s="249"/>
      <c r="AI66" s="246" t="e">
        <f t="shared" si="19"/>
        <v>#DIV/0!</v>
      </c>
      <c r="AJ66" s="236"/>
      <c r="AK66" s="236"/>
      <c r="AL66" s="13" t="str">
        <f t="shared" si="20"/>
        <v>Línea base del perfil del riesgo</v>
      </c>
      <c r="AM66" s="13">
        <f t="shared" si="21"/>
        <v>0</v>
      </c>
      <c r="AN66" s="236"/>
      <c r="AO66" s="246" t="e">
        <f t="shared" si="22"/>
        <v>#DIV/0!</v>
      </c>
      <c r="AP66" s="236"/>
      <c r="AQ66" s="236"/>
      <c r="AR66" s="13" t="str">
        <f t="shared" si="23"/>
        <v>Línea base del perfil del riesgo</v>
      </c>
      <c r="AS66" s="13">
        <f t="shared" si="24"/>
        <v>1</v>
      </c>
      <c r="AT66" s="237"/>
      <c r="AU66" s="246">
        <f t="shared" si="25"/>
        <v>0</v>
      </c>
      <c r="AV66" s="250"/>
      <c r="AW66" s="236"/>
      <c r="AX66" s="13" t="str">
        <f t="shared" si="26"/>
        <v>Línea base del perfil del riesgo</v>
      </c>
      <c r="AY66" s="13">
        <f t="shared" si="27"/>
        <v>1</v>
      </c>
      <c r="AZ66" s="251">
        <f t="shared" si="28"/>
        <v>0</v>
      </c>
      <c r="BA66" s="252"/>
      <c r="BB66" s="253"/>
    </row>
    <row r="67" spans="1:54" ht="306">
      <c r="A67" s="118">
        <v>41</v>
      </c>
      <c r="B67" s="402"/>
      <c r="C67" s="389"/>
      <c r="D67" s="178" t="s">
        <v>89</v>
      </c>
      <c r="E67" s="192">
        <v>0.06</v>
      </c>
      <c r="F67" s="184" t="s">
        <v>143</v>
      </c>
      <c r="G67" s="226" t="s">
        <v>154</v>
      </c>
      <c r="H67" s="72" t="s">
        <v>91</v>
      </c>
      <c r="I67" s="236" t="s">
        <v>151</v>
      </c>
      <c r="J67" s="13" t="s">
        <v>51</v>
      </c>
      <c r="K67" s="236" t="s">
        <v>155</v>
      </c>
      <c r="L67" s="237">
        <v>1</v>
      </c>
      <c r="M67" s="237">
        <v>1</v>
      </c>
      <c r="N67" s="237">
        <v>1</v>
      </c>
      <c r="O67" s="237">
        <v>1</v>
      </c>
      <c r="P67" s="237">
        <v>1</v>
      </c>
      <c r="Q67" s="236" t="s">
        <v>57</v>
      </c>
      <c r="R67" s="236" t="s">
        <v>156</v>
      </c>
      <c r="S67" s="236" t="s">
        <v>381</v>
      </c>
      <c r="T67" s="236"/>
      <c r="U67" s="236"/>
      <c r="V67" s="236"/>
      <c r="W67" s="236"/>
      <c r="X67" s="57"/>
      <c r="Y67" s="53"/>
      <c r="Z67" s="13" t="str">
        <f t="shared" si="14"/>
        <v>Acciones correctivas documentadas y vigentes</v>
      </c>
      <c r="AA67" s="251">
        <f t="shared" si="15"/>
        <v>1</v>
      </c>
      <c r="AB67" s="232">
        <v>0.73170000000000002</v>
      </c>
      <c r="AC67" s="439">
        <v>0.79244999999999999</v>
      </c>
      <c r="AD67" s="345" t="s">
        <v>423</v>
      </c>
      <c r="AE67" s="247" t="s">
        <v>420</v>
      </c>
      <c r="AF67" s="13" t="str">
        <f t="shared" si="17"/>
        <v>Acciones correctivas documentadas y vigentes</v>
      </c>
      <c r="AG67" s="248">
        <f t="shared" si="18"/>
        <v>1</v>
      </c>
      <c r="AH67" s="249"/>
      <c r="AI67" s="246">
        <f t="shared" si="19"/>
        <v>0</v>
      </c>
      <c r="AJ67" s="236"/>
      <c r="AK67" s="236"/>
      <c r="AL67" s="13" t="str">
        <f t="shared" si="20"/>
        <v>Acciones correctivas documentadas y vigentes</v>
      </c>
      <c r="AM67" s="13">
        <f t="shared" si="21"/>
        <v>1</v>
      </c>
      <c r="AN67" s="236"/>
      <c r="AO67" s="246">
        <f t="shared" si="22"/>
        <v>0</v>
      </c>
      <c r="AP67" s="236"/>
      <c r="AQ67" s="236"/>
      <c r="AR67" s="13" t="str">
        <f t="shared" si="23"/>
        <v>Acciones correctivas documentadas y vigentes</v>
      </c>
      <c r="AS67" s="13">
        <f t="shared" si="24"/>
        <v>1</v>
      </c>
      <c r="AT67" s="237"/>
      <c r="AU67" s="246">
        <f t="shared" si="25"/>
        <v>0</v>
      </c>
      <c r="AV67" s="250"/>
      <c r="AW67" s="236"/>
      <c r="AX67" s="13" t="str">
        <f t="shared" si="26"/>
        <v>Acciones correctivas documentadas y vigentes</v>
      </c>
      <c r="AY67" s="13">
        <f t="shared" si="27"/>
        <v>1</v>
      </c>
      <c r="AZ67" s="251">
        <f t="shared" si="28"/>
        <v>0.73170000000000002</v>
      </c>
      <c r="BA67" s="252"/>
      <c r="BB67" s="253"/>
    </row>
    <row r="68" spans="1:54" ht="204">
      <c r="A68" s="118">
        <v>42</v>
      </c>
      <c r="B68" s="402"/>
      <c r="C68" s="389"/>
      <c r="D68" s="179" t="s">
        <v>139</v>
      </c>
      <c r="E68" s="192">
        <v>0.02</v>
      </c>
      <c r="F68" s="184" t="s">
        <v>143</v>
      </c>
      <c r="G68" s="226" t="s">
        <v>157</v>
      </c>
      <c r="H68" s="73" t="s">
        <v>145</v>
      </c>
      <c r="I68" s="236" t="s">
        <v>151</v>
      </c>
      <c r="J68" s="13" t="s">
        <v>51</v>
      </c>
      <c r="K68" s="236" t="s">
        <v>158</v>
      </c>
      <c r="L68" s="237">
        <v>1</v>
      </c>
      <c r="M68" s="237">
        <v>1</v>
      </c>
      <c r="N68" s="237">
        <v>1</v>
      </c>
      <c r="O68" s="237">
        <v>1</v>
      </c>
      <c r="P68" s="237">
        <v>1</v>
      </c>
      <c r="Q68" s="236" t="s">
        <v>57</v>
      </c>
      <c r="R68" s="236" t="s">
        <v>153</v>
      </c>
      <c r="S68" s="236" t="s">
        <v>381</v>
      </c>
      <c r="T68" s="236"/>
      <c r="U68" s="236"/>
      <c r="V68" s="236"/>
      <c r="W68" s="236"/>
      <c r="X68" s="57"/>
      <c r="Y68" s="53"/>
      <c r="Z68" s="13" t="str">
        <f t="shared" si="14"/>
        <v>Cumplimiento en reportes de riesgos de manera oportuna</v>
      </c>
      <c r="AA68" s="251">
        <f t="shared" si="15"/>
        <v>1</v>
      </c>
      <c r="AB68" s="249">
        <v>1</v>
      </c>
      <c r="AC68" s="246">
        <f t="shared" si="16"/>
        <v>1</v>
      </c>
      <c r="AD68" s="345" t="s">
        <v>401</v>
      </c>
      <c r="AE68" s="247" t="s">
        <v>402</v>
      </c>
      <c r="AF68" s="13" t="str">
        <f t="shared" si="17"/>
        <v>Cumplimiento en reportes de riesgos de manera oportuna</v>
      </c>
      <c r="AG68" s="248">
        <f t="shared" si="18"/>
        <v>1</v>
      </c>
      <c r="AH68" s="249"/>
      <c r="AI68" s="246">
        <f t="shared" si="19"/>
        <v>0</v>
      </c>
      <c r="AJ68" s="236"/>
      <c r="AK68" s="236"/>
      <c r="AL68" s="13" t="str">
        <f t="shared" si="20"/>
        <v>Cumplimiento en reportes de riesgos de manera oportuna</v>
      </c>
      <c r="AM68" s="13">
        <f t="shared" si="21"/>
        <v>1</v>
      </c>
      <c r="AN68" s="236"/>
      <c r="AO68" s="246">
        <f t="shared" si="22"/>
        <v>0</v>
      </c>
      <c r="AP68" s="236"/>
      <c r="AQ68" s="236"/>
      <c r="AR68" s="13" t="str">
        <f t="shared" si="23"/>
        <v>Cumplimiento en reportes de riesgos de manera oportuna</v>
      </c>
      <c r="AS68" s="13">
        <f t="shared" si="24"/>
        <v>1</v>
      </c>
      <c r="AT68" s="237"/>
      <c r="AU68" s="246">
        <f t="shared" si="25"/>
        <v>0</v>
      </c>
      <c r="AV68" s="250"/>
      <c r="AW68" s="236"/>
      <c r="AX68" s="13" t="str">
        <f t="shared" si="26"/>
        <v>Cumplimiento en reportes de riesgos de manera oportuna</v>
      </c>
      <c r="AY68" s="13">
        <f t="shared" si="27"/>
        <v>1</v>
      </c>
      <c r="AZ68" s="251">
        <f t="shared" si="28"/>
        <v>1</v>
      </c>
      <c r="BA68" s="252"/>
      <c r="BB68" s="253"/>
    </row>
    <row r="69" spans="1:54" ht="153">
      <c r="A69" s="118">
        <v>43</v>
      </c>
      <c r="B69" s="402"/>
      <c r="C69" s="389"/>
      <c r="D69" s="179" t="s">
        <v>140</v>
      </c>
      <c r="E69" s="192">
        <v>0.02</v>
      </c>
      <c r="F69" s="184" t="s">
        <v>143</v>
      </c>
      <c r="G69" s="226" t="s">
        <v>159</v>
      </c>
      <c r="H69" s="73" t="s">
        <v>144</v>
      </c>
      <c r="I69" s="236" t="s">
        <v>151</v>
      </c>
      <c r="J69" s="13" t="s">
        <v>51</v>
      </c>
      <c r="K69" s="236" t="s">
        <v>160</v>
      </c>
      <c r="L69" s="237">
        <v>1</v>
      </c>
      <c r="M69" s="237">
        <v>1</v>
      </c>
      <c r="N69" s="237">
        <v>1</v>
      </c>
      <c r="O69" s="237">
        <v>1</v>
      </c>
      <c r="P69" s="237">
        <v>1</v>
      </c>
      <c r="Q69" s="236" t="s">
        <v>57</v>
      </c>
      <c r="R69" s="236" t="s">
        <v>161</v>
      </c>
      <c r="S69" s="236" t="s">
        <v>382</v>
      </c>
      <c r="T69" s="236"/>
      <c r="U69" s="236"/>
      <c r="V69" s="236"/>
      <c r="W69" s="236"/>
      <c r="X69" s="57"/>
      <c r="Y69" s="53"/>
      <c r="Z69" s="13" t="str">
        <f t="shared" si="14"/>
        <v>Asistencia a las mesas de trabajo relacionadas con el Sistema de Gestión</v>
      </c>
      <c r="AA69" s="341">
        <v>1</v>
      </c>
      <c r="AB69" s="237">
        <v>1</v>
      </c>
      <c r="AC69" s="246">
        <f t="shared" si="16"/>
        <v>1</v>
      </c>
      <c r="AD69" s="345" t="s">
        <v>403</v>
      </c>
      <c r="AE69" s="247" t="s">
        <v>404</v>
      </c>
      <c r="AF69" s="13" t="str">
        <f t="shared" si="17"/>
        <v>Asistencia a las mesas de trabajo relacionadas con el Sistema de Gestión</v>
      </c>
      <c r="AG69" s="248">
        <f t="shared" si="18"/>
        <v>1</v>
      </c>
      <c r="AH69" s="249"/>
      <c r="AI69" s="246">
        <f t="shared" si="19"/>
        <v>0</v>
      </c>
      <c r="AJ69" s="236"/>
      <c r="AK69" s="236"/>
      <c r="AL69" s="13" t="str">
        <f t="shared" si="20"/>
        <v>Asistencia a las mesas de trabajo relacionadas con el Sistema de Gestión</v>
      </c>
      <c r="AM69" s="13">
        <f t="shared" si="21"/>
        <v>1</v>
      </c>
      <c r="AN69" s="236"/>
      <c r="AO69" s="246">
        <f t="shared" si="22"/>
        <v>0</v>
      </c>
      <c r="AP69" s="236"/>
      <c r="AQ69" s="236"/>
      <c r="AR69" s="13" t="str">
        <f t="shared" si="23"/>
        <v>Asistencia a las mesas de trabajo relacionadas con el Sistema de Gestión</v>
      </c>
      <c r="AS69" s="13">
        <f t="shared" si="24"/>
        <v>1</v>
      </c>
      <c r="AT69" s="237"/>
      <c r="AU69" s="246">
        <f t="shared" si="25"/>
        <v>0</v>
      </c>
      <c r="AV69" s="250"/>
      <c r="AW69" s="236"/>
      <c r="AX69" s="13" t="str">
        <f t="shared" si="26"/>
        <v>Asistencia a las mesas de trabajo relacionadas con el Sistema de Gestión</v>
      </c>
      <c r="AY69" s="13">
        <f t="shared" si="27"/>
        <v>1</v>
      </c>
      <c r="AZ69" s="251">
        <f t="shared" si="28"/>
        <v>1</v>
      </c>
      <c r="BA69" s="252"/>
      <c r="BB69" s="253"/>
    </row>
    <row r="70" spans="1:54" ht="63.75">
      <c r="A70" s="118">
        <v>44</v>
      </c>
      <c r="B70" s="402"/>
      <c r="C70" s="389"/>
      <c r="D70" s="179" t="s">
        <v>147</v>
      </c>
      <c r="E70" s="193">
        <v>0.02</v>
      </c>
      <c r="F70" s="184" t="s">
        <v>143</v>
      </c>
      <c r="G70" s="226" t="s">
        <v>162</v>
      </c>
      <c r="H70" s="72" t="s">
        <v>148</v>
      </c>
      <c r="I70" s="236" t="s">
        <v>151</v>
      </c>
      <c r="J70" s="13" t="s">
        <v>51</v>
      </c>
      <c r="K70" s="236" t="s">
        <v>163</v>
      </c>
      <c r="L70" s="237">
        <v>1</v>
      </c>
      <c r="M70" s="237">
        <v>1</v>
      </c>
      <c r="N70" s="237">
        <v>1</v>
      </c>
      <c r="O70" s="237">
        <v>1</v>
      </c>
      <c r="P70" s="237">
        <v>1</v>
      </c>
      <c r="Q70" s="236" t="s">
        <v>57</v>
      </c>
      <c r="R70" s="236" t="s">
        <v>383</v>
      </c>
      <c r="S70" s="236" t="s">
        <v>382</v>
      </c>
      <c r="T70" s="236"/>
      <c r="U70" s="236"/>
      <c r="V70" s="236"/>
      <c r="W70" s="236"/>
      <c r="X70" s="57"/>
      <c r="Y70" s="53"/>
      <c r="Z70" s="13" t="str">
        <f t="shared" si="14"/>
        <v>Cumplimiento del plan de actualización de los procesos en el marco del Sistema de Gestión</v>
      </c>
      <c r="AA70" s="251">
        <f t="shared" si="15"/>
        <v>1</v>
      </c>
      <c r="AB70" s="237">
        <v>1</v>
      </c>
      <c r="AC70" s="246">
        <f t="shared" si="16"/>
        <v>1</v>
      </c>
      <c r="AD70" s="345" t="s">
        <v>405</v>
      </c>
      <c r="AE70" s="247" t="s">
        <v>406</v>
      </c>
      <c r="AF70" s="13" t="str">
        <f t="shared" si="17"/>
        <v>Cumplimiento del plan de actualización de los procesos en el marco del Sistema de Gestión</v>
      </c>
      <c r="AG70" s="248">
        <f t="shared" si="18"/>
        <v>1</v>
      </c>
      <c r="AH70" s="249"/>
      <c r="AI70" s="246">
        <f t="shared" si="19"/>
        <v>0</v>
      </c>
      <c r="AJ70" s="236"/>
      <c r="AK70" s="236"/>
      <c r="AL70" s="13" t="str">
        <f t="shared" si="20"/>
        <v>Cumplimiento del plan de actualización de los procesos en el marco del Sistema de Gestión</v>
      </c>
      <c r="AM70" s="13">
        <f t="shared" si="21"/>
        <v>1</v>
      </c>
      <c r="AN70" s="236"/>
      <c r="AO70" s="246">
        <f t="shared" si="22"/>
        <v>0</v>
      </c>
      <c r="AP70" s="236"/>
      <c r="AQ70" s="236"/>
      <c r="AR70" s="13" t="str">
        <f t="shared" si="23"/>
        <v>Cumplimiento del plan de actualización de los procesos en el marco del Sistema de Gestión</v>
      </c>
      <c r="AS70" s="13">
        <f t="shared" si="24"/>
        <v>1</v>
      </c>
      <c r="AT70" s="237"/>
      <c r="AU70" s="246">
        <f t="shared" si="25"/>
        <v>0</v>
      </c>
      <c r="AV70" s="250"/>
      <c r="AW70" s="236"/>
      <c r="AX70" s="13" t="str">
        <f t="shared" si="26"/>
        <v>Cumplimiento del plan de actualización de los procesos en el marco del Sistema de Gestión</v>
      </c>
      <c r="AY70" s="13">
        <f t="shared" si="27"/>
        <v>1</v>
      </c>
      <c r="AZ70" s="251">
        <f t="shared" si="28"/>
        <v>1</v>
      </c>
      <c r="BA70" s="252"/>
      <c r="BB70" s="253"/>
    </row>
    <row r="71" spans="1:54" ht="409.6" thickBot="1">
      <c r="A71" s="161">
        <v>45</v>
      </c>
      <c r="B71" s="403"/>
      <c r="C71" s="355"/>
      <c r="D71" s="180" t="s">
        <v>164</v>
      </c>
      <c r="E71" s="194">
        <v>0.02</v>
      </c>
      <c r="F71" s="185" t="s">
        <v>143</v>
      </c>
      <c r="G71" s="76" t="s">
        <v>165</v>
      </c>
      <c r="H71" s="77" t="s">
        <v>126</v>
      </c>
      <c r="I71" s="221" t="s">
        <v>151</v>
      </c>
      <c r="J71" s="78" t="s">
        <v>51</v>
      </c>
      <c r="K71" s="221" t="s">
        <v>166</v>
      </c>
      <c r="L71" s="222">
        <v>1</v>
      </c>
      <c r="M71" s="222">
        <v>1</v>
      </c>
      <c r="N71" s="222">
        <v>1</v>
      </c>
      <c r="O71" s="222">
        <v>1</v>
      </c>
      <c r="P71" s="222">
        <v>1</v>
      </c>
      <c r="Q71" s="221" t="s">
        <v>57</v>
      </c>
      <c r="R71" s="221" t="s">
        <v>167</v>
      </c>
      <c r="S71" s="221" t="s">
        <v>384</v>
      </c>
      <c r="T71" s="221"/>
      <c r="U71" s="221"/>
      <c r="V71" s="221"/>
      <c r="W71" s="221"/>
      <c r="X71" s="90"/>
      <c r="Y71" s="91"/>
      <c r="Z71" s="78" t="str">
        <f t="shared" si="14"/>
        <v>Cumplimiento oportuno Plan Anticorrupción 2017</v>
      </c>
      <c r="AA71" s="262">
        <f t="shared" si="15"/>
        <v>1</v>
      </c>
      <c r="AB71" s="222">
        <v>1</v>
      </c>
      <c r="AC71" s="257">
        <f t="shared" si="16"/>
        <v>1</v>
      </c>
      <c r="AD71" s="343" t="s">
        <v>411</v>
      </c>
      <c r="AE71" s="258" t="s">
        <v>398</v>
      </c>
      <c r="AF71" s="78" t="str">
        <f t="shared" si="17"/>
        <v>Cumplimiento oportuno Plan Anticorrupción 2017</v>
      </c>
      <c r="AG71" s="259">
        <f t="shared" si="18"/>
        <v>1</v>
      </c>
      <c r="AH71" s="260"/>
      <c r="AI71" s="257">
        <f t="shared" si="19"/>
        <v>0</v>
      </c>
      <c r="AJ71" s="221"/>
      <c r="AK71" s="221"/>
      <c r="AL71" s="78" t="str">
        <f t="shared" si="20"/>
        <v>Cumplimiento oportuno Plan Anticorrupción 2017</v>
      </c>
      <c r="AM71" s="78">
        <f t="shared" si="21"/>
        <v>1</v>
      </c>
      <c r="AN71" s="221"/>
      <c r="AO71" s="257">
        <f t="shared" si="22"/>
        <v>0</v>
      </c>
      <c r="AP71" s="221"/>
      <c r="AQ71" s="221"/>
      <c r="AR71" s="78" t="str">
        <f t="shared" si="23"/>
        <v>Cumplimiento oportuno Plan Anticorrupción 2017</v>
      </c>
      <c r="AS71" s="78">
        <f t="shared" si="24"/>
        <v>1</v>
      </c>
      <c r="AT71" s="222"/>
      <c r="AU71" s="257">
        <f t="shared" si="25"/>
        <v>0</v>
      </c>
      <c r="AV71" s="261"/>
      <c r="AW71" s="221"/>
      <c r="AX71" s="78" t="str">
        <f t="shared" si="26"/>
        <v>Cumplimiento oportuno Plan Anticorrupción 2017</v>
      </c>
      <c r="AY71" s="78">
        <f t="shared" si="27"/>
        <v>1</v>
      </c>
      <c r="AZ71" s="262">
        <f t="shared" si="28"/>
        <v>1</v>
      </c>
      <c r="BA71" s="263"/>
      <c r="BB71" s="264"/>
    </row>
    <row r="72" spans="1:54" ht="36" thickBot="1">
      <c r="A72" s="116"/>
      <c r="B72" s="410" t="s">
        <v>132</v>
      </c>
      <c r="C72" s="411"/>
      <c r="D72" s="411"/>
      <c r="E72" s="115">
        <f>SUM(E65:E71,E64,E62,E56,E45,E33,E27,E23,E20,E58)</f>
        <v>1</v>
      </c>
      <c r="F72" s="186"/>
      <c r="G72" s="119"/>
      <c r="H72" s="120"/>
      <c r="I72" s="120"/>
      <c r="J72" s="120"/>
      <c r="K72" s="120"/>
      <c r="L72" s="120"/>
      <c r="M72" s="120"/>
      <c r="N72" s="120"/>
      <c r="O72" s="120"/>
      <c r="P72" s="121"/>
      <c r="Q72" s="120"/>
      <c r="R72" s="120"/>
      <c r="S72" s="120"/>
      <c r="T72" s="120"/>
      <c r="U72" s="120"/>
      <c r="V72" s="120"/>
      <c r="W72" s="120"/>
      <c r="X72" s="120"/>
      <c r="Y72" s="120"/>
      <c r="Z72" s="405" t="s">
        <v>133</v>
      </c>
      <c r="AA72" s="405"/>
      <c r="AB72" s="405"/>
      <c r="AC72" s="122" t="e">
        <f>AVERAGE(AC17:AC71)</f>
        <v>#DIV/0!</v>
      </c>
      <c r="AD72" s="122"/>
      <c r="AE72" s="120"/>
      <c r="AF72" s="404" t="s">
        <v>134</v>
      </c>
      <c r="AG72" s="404"/>
      <c r="AH72" s="404"/>
      <c r="AI72" s="122" t="e">
        <f>AVERAGE(AI17:AI71)</f>
        <v>#DIV/0!</v>
      </c>
      <c r="AJ72" s="122"/>
      <c r="AK72" s="120"/>
      <c r="AL72" s="405" t="s">
        <v>135</v>
      </c>
      <c r="AM72" s="405"/>
      <c r="AN72" s="405"/>
      <c r="AO72" s="122" t="e">
        <f>AVERAGE(AO17:AO71)</f>
        <v>#DIV/0!</v>
      </c>
      <c r="AP72" s="122"/>
      <c r="AQ72" s="123"/>
      <c r="AR72" s="406" t="s">
        <v>136</v>
      </c>
      <c r="AS72" s="406"/>
      <c r="AT72" s="406"/>
      <c r="AU72" s="122" t="e">
        <f>AVERAGE(AU17:AU71)</f>
        <v>#DIV/0!</v>
      </c>
      <c r="AV72" s="122"/>
      <c r="AW72" s="407" t="s">
        <v>137</v>
      </c>
      <c r="AX72" s="408"/>
      <c r="AY72" s="409"/>
      <c r="AZ72" s="124">
        <f>AVERAGE(AZ17:AZ71)</f>
        <v>0.72607229607547974</v>
      </c>
      <c r="BA72" s="124"/>
      <c r="BB72" s="125"/>
    </row>
    <row r="73" spans="1:54">
      <c r="A73" s="4"/>
      <c r="B73" s="7"/>
      <c r="C73" s="7"/>
      <c r="D73" s="7"/>
      <c r="E73" s="7"/>
      <c r="F73" s="7"/>
      <c r="G73" s="7"/>
      <c r="H73" s="8"/>
      <c r="I73" s="8"/>
      <c r="J73" s="8"/>
      <c r="K73" s="8"/>
      <c r="L73" s="8"/>
      <c r="M73" s="8"/>
      <c r="N73" s="8"/>
      <c r="O73" s="8"/>
      <c r="P73" s="8"/>
      <c r="Q73" s="8"/>
      <c r="R73" s="8"/>
      <c r="S73" s="1"/>
      <c r="T73" s="1"/>
      <c r="U73" s="1"/>
      <c r="V73" s="1"/>
      <c r="W73" s="1"/>
      <c r="X73" s="1"/>
      <c r="Y73" s="1"/>
      <c r="Z73" s="381"/>
      <c r="AA73" s="381"/>
      <c r="AB73" s="381"/>
      <c r="AC73" s="52"/>
      <c r="AD73" s="12"/>
      <c r="AE73" s="12"/>
      <c r="AF73" s="381"/>
      <c r="AG73" s="381"/>
      <c r="AH73" s="381"/>
      <c r="AI73" s="52"/>
      <c r="AJ73" s="12"/>
      <c r="AK73" s="12"/>
      <c r="AL73" s="381"/>
      <c r="AM73" s="381"/>
      <c r="AN73" s="381"/>
      <c r="AO73" s="52"/>
      <c r="AP73" s="12"/>
      <c r="AQ73" s="12"/>
      <c r="AR73" s="381"/>
      <c r="AS73" s="381"/>
      <c r="AT73" s="381"/>
      <c r="AU73" s="52"/>
      <c r="AV73" s="12"/>
      <c r="AW73" s="12"/>
      <c r="AX73" s="381"/>
      <c r="AY73" s="381"/>
      <c r="AZ73" s="381"/>
      <c r="BA73" s="52"/>
      <c r="BB73" s="12"/>
    </row>
    <row r="74" spans="1:54" ht="15.75" thickBot="1">
      <c r="A74" s="4"/>
      <c r="B74" s="7"/>
      <c r="C74" s="7"/>
      <c r="D74" s="7"/>
      <c r="E74" s="7"/>
      <c r="F74" s="7"/>
      <c r="G74" s="7"/>
      <c r="H74" s="8"/>
      <c r="I74" s="8"/>
      <c r="J74" s="8"/>
      <c r="K74" s="8"/>
      <c r="L74" s="8"/>
      <c r="M74" s="8"/>
      <c r="N74" s="8"/>
      <c r="O74" s="8"/>
      <c r="P74" s="8"/>
      <c r="Q74" s="8"/>
      <c r="R74" s="8"/>
      <c r="S74" s="1"/>
      <c r="T74" s="1"/>
      <c r="U74" s="1"/>
      <c r="V74" s="1"/>
      <c r="W74" s="1"/>
      <c r="X74" s="1"/>
      <c r="Y74" s="1"/>
      <c r="Z74" s="381"/>
      <c r="AA74" s="381"/>
      <c r="AB74" s="381"/>
      <c r="AC74" s="70"/>
      <c r="AD74" s="12"/>
      <c r="AE74" s="12"/>
      <c r="AF74" s="381"/>
      <c r="AG74" s="381"/>
      <c r="AH74" s="381"/>
      <c r="AI74" s="70"/>
      <c r="AJ74" s="12"/>
      <c r="AK74" s="12"/>
      <c r="AL74" s="381"/>
      <c r="AM74" s="381"/>
      <c r="AN74" s="381"/>
      <c r="AO74" s="71"/>
      <c r="AP74" s="12"/>
      <c r="AQ74" s="12"/>
      <c r="AR74" s="381"/>
      <c r="AS74" s="381"/>
      <c r="AT74" s="381"/>
      <c r="AU74" s="71"/>
      <c r="AV74" s="12"/>
      <c r="AW74" s="12"/>
      <c r="AX74" s="381"/>
      <c r="AY74" s="381"/>
      <c r="AZ74" s="381"/>
      <c r="BA74" s="71"/>
      <c r="BB74" s="12"/>
    </row>
    <row r="75" spans="1:54">
      <c r="A75" s="4"/>
      <c r="B75" s="415" t="s">
        <v>23</v>
      </c>
      <c r="C75" s="416"/>
      <c r="D75" s="417"/>
      <c r="E75" s="69"/>
      <c r="F75" s="377" t="s">
        <v>24</v>
      </c>
      <c r="G75" s="378"/>
      <c r="H75" s="378"/>
      <c r="I75" s="379"/>
      <c r="J75" s="377" t="s">
        <v>25</v>
      </c>
      <c r="K75" s="378"/>
      <c r="L75" s="378"/>
      <c r="M75" s="378"/>
      <c r="N75" s="378"/>
      <c r="O75" s="378"/>
      <c r="P75" s="379"/>
      <c r="Q75" s="8"/>
      <c r="R75" s="8"/>
      <c r="S75" s="1"/>
      <c r="T75" s="1"/>
      <c r="U75" s="1"/>
      <c r="V75" s="1"/>
      <c r="W75" s="1"/>
      <c r="X75" s="1"/>
      <c r="Y75" s="1"/>
      <c r="Z75" s="381"/>
      <c r="AA75" s="381"/>
      <c r="AB75" s="381"/>
      <c r="AC75" s="70"/>
      <c r="AD75" s="12"/>
      <c r="AE75" s="12"/>
      <c r="AF75" s="381"/>
      <c r="AG75" s="381"/>
      <c r="AH75" s="381"/>
      <c r="AI75" s="70"/>
      <c r="AJ75" s="12"/>
      <c r="AK75" s="12"/>
      <c r="AL75" s="381"/>
      <c r="AM75" s="381"/>
      <c r="AN75" s="381"/>
      <c r="AO75" s="71"/>
      <c r="AP75" s="12"/>
      <c r="AQ75" s="12"/>
      <c r="AR75" s="381"/>
      <c r="AS75" s="381"/>
      <c r="AT75" s="381"/>
      <c r="AU75" s="71"/>
      <c r="AV75" s="12"/>
      <c r="AW75" s="12"/>
      <c r="AX75" s="381"/>
      <c r="AY75" s="381"/>
      <c r="AZ75" s="381"/>
      <c r="BA75" s="71"/>
      <c r="BB75" s="12"/>
    </row>
    <row r="76" spans="1:54">
      <c r="A76" s="4"/>
      <c r="B76" s="390" t="s">
        <v>26</v>
      </c>
      <c r="C76" s="391"/>
      <c r="D76" s="51"/>
      <c r="E76" s="67"/>
      <c r="F76" s="412" t="s">
        <v>26</v>
      </c>
      <c r="G76" s="413"/>
      <c r="H76" s="413"/>
      <c r="I76" s="414"/>
      <c r="J76" s="412" t="s">
        <v>26</v>
      </c>
      <c r="K76" s="413"/>
      <c r="L76" s="413"/>
      <c r="M76" s="413"/>
      <c r="N76" s="413"/>
      <c r="O76" s="413"/>
      <c r="P76" s="414"/>
      <c r="Q76" s="8"/>
      <c r="R76" s="8"/>
      <c r="S76" s="1"/>
      <c r="T76" s="1"/>
      <c r="U76" s="1"/>
      <c r="V76" s="1"/>
      <c r="W76" s="1"/>
      <c r="X76" s="1"/>
      <c r="Y76" s="1"/>
      <c r="Z76" s="392"/>
      <c r="AA76" s="392"/>
      <c r="AB76" s="392"/>
      <c r="AC76" s="52"/>
      <c r="AD76" s="12"/>
      <c r="AE76" s="12"/>
      <c r="AF76" s="392"/>
      <c r="AG76" s="392"/>
      <c r="AH76" s="392"/>
      <c r="AI76" s="52"/>
      <c r="AJ76" s="12"/>
      <c r="AK76" s="12"/>
      <c r="AL76" s="392"/>
      <c r="AM76" s="392"/>
      <c r="AN76" s="392"/>
      <c r="AO76" s="52"/>
      <c r="AP76" s="12"/>
      <c r="AQ76" s="12"/>
      <c r="AR76" s="392"/>
      <c r="AS76" s="392"/>
      <c r="AT76" s="392"/>
      <c r="AU76" s="52"/>
      <c r="AV76" s="12"/>
      <c r="AW76" s="12"/>
      <c r="AX76" s="392"/>
      <c r="AY76" s="392"/>
      <c r="AZ76" s="392"/>
      <c r="BA76" s="52"/>
      <c r="BB76" s="12"/>
    </row>
    <row r="77" spans="1:54">
      <c r="A77" s="4"/>
      <c r="B77" s="375" t="s">
        <v>77</v>
      </c>
      <c r="C77" s="376"/>
      <c r="D77" s="50"/>
      <c r="E77" s="65"/>
      <c r="F77" s="377" t="s">
        <v>27</v>
      </c>
      <c r="G77" s="378"/>
      <c r="H77" s="378"/>
      <c r="I77" s="379"/>
      <c r="J77" s="377" t="s">
        <v>37</v>
      </c>
      <c r="K77" s="378"/>
      <c r="L77" s="378"/>
      <c r="M77" s="378"/>
      <c r="N77" s="378"/>
      <c r="O77" s="378"/>
      <c r="P77" s="379"/>
      <c r="Q77" s="8"/>
      <c r="R77" s="8"/>
      <c r="S77" s="1"/>
      <c r="T77" s="1"/>
      <c r="U77" s="1"/>
      <c r="V77" s="1"/>
      <c r="W77" s="1"/>
      <c r="X77" s="1"/>
      <c r="Y77" s="1"/>
      <c r="Z77" s="1"/>
      <c r="AA77" s="1"/>
      <c r="AB77" s="1"/>
      <c r="AC77" s="9"/>
      <c r="AD77" s="1"/>
      <c r="AE77" s="1"/>
      <c r="AF77" s="1"/>
      <c r="AG77" s="1"/>
      <c r="AH77" s="1"/>
      <c r="AI77" s="9"/>
      <c r="AJ77" s="1"/>
      <c r="AK77" s="1"/>
      <c r="AL77" s="1"/>
      <c r="AM77" s="1"/>
      <c r="AN77" s="1"/>
      <c r="AO77" s="9"/>
      <c r="AP77" s="1"/>
      <c r="AQ77" s="1"/>
      <c r="AR77" s="1"/>
      <c r="AS77" s="1"/>
      <c r="AT77" s="1"/>
      <c r="AU77" s="9"/>
      <c r="AV77" s="1"/>
      <c r="AW77" s="1"/>
      <c r="AX77" s="1"/>
      <c r="AY77" s="1"/>
      <c r="AZ77" s="1"/>
      <c r="BA77" s="9"/>
      <c r="BB77" s="1"/>
    </row>
    <row r="78" spans="1:54">
      <c r="A78" s="4"/>
      <c r="B78" s="375"/>
      <c r="C78" s="376"/>
      <c r="D78" s="50"/>
      <c r="E78" s="65"/>
      <c r="F78" s="377"/>
      <c r="G78" s="378"/>
      <c r="H78" s="378"/>
      <c r="I78" s="379"/>
      <c r="J78" s="375"/>
      <c r="K78" s="376"/>
      <c r="L78" s="376"/>
      <c r="M78" s="376"/>
      <c r="N78" s="376"/>
      <c r="O78" s="376"/>
      <c r="P78" s="380"/>
      <c r="Q78" s="8"/>
      <c r="R78" s="8"/>
      <c r="S78" s="1"/>
      <c r="T78" s="1"/>
      <c r="U78" s="1"/>
      <c r="V78" s="1"/>
      <c r="W78" s="1"/>
      <c r="X78" s="1"/>
      <c r="Y78" s="1"/>
      <c r="Z78" s="1"/>
      <c r="AA78" s="1"/>
      <c r="AB78" s="1"/>
      <c r="AC78" s="9"/>
      <c r="AD78" s="1"/>
      <c r="AE78" s="1"/>
      <c r="AF78" s="1"/>
      <c r="AG78" s="1"/>
      <c r="AH78" s="1"/>
      <c r="AI78" s="9"/>
      <c r="AJ78" s="1"/>
      <c r="AK78" s="1"/>
      <c r="AL78" s="1"/>
      <c r="AM78" s="1"/>
      <c r="AN78" s="1"/>
      <c r="AO78" s="9"/>
      <c r="AP78" s="1"/>
      <c r="AQ78" s="1"/>
      <c r="AR78" s="1"/>
      <c r="AS78" s="1"/>
      <c r="AT78" s="1"/>
      <c r="AU78" s="9"/>
      <c r="AV78" s="1"/>
      <c r="AW78" s="1"/>
      <c r="AX78" s="1"/>
      <c r="AY78" s="1"/>
      <c r="AZ78" s="1"/>
      <c r="BA78" s="9"/>
      <c r="BB78" s="1"/>
    </row>
    <row r="83" spans="1:3">
      <c r="A83" s="54"/>
    </row>
    <row r="84" spans="1:3" ht="47.25">
      <c r="A84" s="56"/>
      <c r="B84" s="99" t="s">
        <v>95</v>
      </c>
      <c r="C84" s="61"/>
    </row>
    <row r="85" spans="1:3" ht="15.75">
      <c r="A85" s="55"/>
      <c r="B85" s="58" t="s">
        <v>34</v>
      </c>
      <c r="C85" s="97"/>
    </row>
    <row r="86" spans="1:3" ht="15.75">
      <c r="A86" s="55"/>
      <c r="B86" s="59"/>
      <c r="C86" s="98"/>
    </row>
    <row r="87" spans="1:3" ht="15.75">
      <c r="A87" s="55"/>
      <c r="B87" s="60"/>
      <c r="C87" s="98"/>
    </row>
    <row r="88" spans="1:3" ht="15.75">
      <c r="A88" s="55"/>
      <c r="B88" s="59"/>
      <c r="C88" s="98"/>
    </row>
    <row r="89" spans="1:3" ht="15.75">
      <c r="A89" s="55"/>
      <c r="B89" s="60"/>
      <c r="C89" s="98"/>
    </row>
    <row r="90" spans="1:3" ht="15.75">
      <c r="A90" s="55"/>
      <c r="B90" s="59"/>
      <c r="C90" s="98"/>
    </row>
    <row r="91" spans="1:3" ht="15.75">
      <c r="A91" s="55"/>
      <c r="B91" s="60"/>
      <c r="C91" s="98"/>
    </row>
    <row r="92" spans="1:3" ht="15.75">
      <c r="A92" s="55"/>
      <c r="B92" s="59"/>
      <c r="C92" s="98"/>
    </row>
    <row r="93" spans="1:3" ht="15.75">
      <c r="A93" s="55"/>
      <c r="B93" s="60"/>
      <c r="C93" s="98"/>
    </row>
    <row r="94" spans="1:3" ht="15.75">
      <c r="A94" s="55"/>
      <c r="B94" s="59"/>
      <c r="C94" s="98"/>
    </row>
    <row r="95" spans="1:3" ht="15.75">
      <c r="A95" s="55"/>
      <c r="B95" s="60"/>
      <c r="C95" s="98"/>
    </row>
    <row r="96" spans="1:3" ht="15.75">
      <c r="A96" s="55"/>
      <c r="B96" s="59"/>
      <c r="C96" s="98"/>
    </row>
    <row r="97" spans="1:3" ht="15.75">
      <c r="A97" s="55"/>
      <c r="B97" s="60"/>
      <c r="C97" s="98"/>
    </row>
    <row r="98" spans="1:3" ht="15.75">
      <c r="A98" s="55"/>
      <c r="B98" s="59"/>
      <c r="C98" s="98"/>
    </row>
    <row r="99" spans="1:3" ht="15.75">
      <c r="A99" s="55"/>
      <c r="B99" s="60"/>
      <c r="C99" s="98"/>
    </row>
    <row r="100" spans="1:3" ht="15.75">
      <c r="A100" s="55"/>
      <c r="B100" s="59"/>
      <c r="C100" s="98"/>
    </row>
    <row r="101" spans="1:3" ht="15.75">
      <c r="A101" s="55"/>
      <c r="B101" s="60"/>
      <c r="C101" s="98"/>
    </row>
    <row r="102" spans="1:3" ht="15.75">
      <c r="A102" s="55"/>
      <c r="B102" s="59"/>
      <c r="C102" s="98"/>
    </row>
    <row r="103" spans="1:3" ht="15.75">
      <c r="A103" s="54"/>
      <c r="B103" s="60"/>
      <c r="C103" s="98"/>
    </row>
    <row r="104" spans="1:3" ht="15.75">
      <c r="A104" s="54"/>
      <c r="B104" s="59"/>
      <c r="C104" s="98"/>
    </row>
    <row r="105" spans="1:3">
      <c r="A105" s="54"/>
    </row>
  </sheetData>
  <autoFilter ref="A15:BB72">
    <filterColumn colId="4">
      <filters blank="1">
        <filter val="1%"/>
        <filter val="1,5%"/>
        <filter val="10%"/>
        <filter val="100%"/>
        <filter val="12%"/>
        <filter val="18%"/>
        <filter val="2%"/>
        <filter val="3%"/>
        <filter val="4%"/>
        <filter val="5%"/>
        <filter val="6%"/>
        <filter val="7%"/>
      </filters>
    </filterColumn>
    <filterColumn colId="22" showButton="0"/>
  </autoFilter>
  <mergeCells count="105">
    <mergeCell ref="A12:B14"/>
    <mergeCell ref="C17:C20"/>
    <mergeCell ref="C21:C23"/>
    <mergeCell ref="C24:C27"/>
    <mergeCell ref="C28:C33"/>
    <mergeCell ref="C34:C45"/>
    <mergeCell ref="C46:C56"/>
    <mergeCell ref="C59:C62"/>
    <mergeCell ref="C63:C64"/>
    <mergeCell ref="B17:B64"/>
    <mergeCell ref="C15:C16"/>
    <mergeCell ref="B72:D72"/>
    <mergeCell ref="F76:I76"/>
    <mergeCell ref="J76:P76"/>
    <mergeCell ref="Z76:AB76"/>
    <mergeCell ref="AF76:AH76"/>
    <mergeCell ref="AL76:AN76"/>
    <mergeCell ref="AR76:AT76"/>
    <mergeCell ref="B75:D75"/>
    <mergeCell ref="F75:I75"/>
    <mergeCell ref="J75:P75"/>
    <mergeCell ref="Z75:AB75"/>
    <mergeCell ref="AF75:AH75"/>
    <mergeCell ref="AL75:AN75"/>
    <mergeCell ref="J77:P77"/>
    <mergeCell ref="F77:I77"/>
    <mergeCell ref="C65:C71"/>
    <mergeCell ref="B76:C76"/>
    <mergeCell ref="AL14:AN14"/>
    <mergeCell ref="B77:C77"/>
    <mergeCell ref="AX76:AZ76"/>
    <mergeCell ref="AX74:AZ74"/>
    <mergeCell ref="AR74:AT74"/>
    <mergeCell ref="AL74:AN74"/>
    <mergeCell ref="AF74:AH74"/>
    <mergeCell ref="Z74:AB74"/>
    <mergeCell ref="U14:Y14"/>
    <mergeCell ref="Z14:AB14"/>
    <mergeCell ref="AC14:AC15"/>
    <mergeCell ref="AD14:AD15"/>
    <mergeCell ref="W15:X15"/>
    <mergeCell ref="D14:S14"/>
    <mergeCell ref="B65:B71"/>
    <mergeCell ref="AF72:AH72"/>
    <mergeCell ref="Z72:AB72"/>
    <mergeCell ref="AL72:AN72"/>
    <mergeCell ref="AR72:AT72"/>
    <mergeCell ref="AW72:AY72"/>
    <mergeCell ref="B78:C78"/>
    <mergeCell ref="F78:I78"/>
    <mergeCell ref="J78:P78"/>
    <mergeCell ref="AR75:AT75"/>
    <mergeCell ref="AX75:AZ75"/>
    <mergeCell ref="A1:Y1"/>
    <mergeCell ref="A2:Y2"/>
    <mergeCell ref="AL73:AN73"/>
    <mergeCell ref="AR73:AT73"/>
    <mergeCell ref="AX73:AZ73"/>
    <mergeCell ref="Z73:AB73"/>
    <mergeCell ref="AF73:AH73"/>
    <mergeCell ref="AW14:AW15"/>
    <mergeCell ref="AO14:AO15"/>
    <mergeCell ref="AP14:AP15"/>
    <mergeCell ref="AQ14:AQ15"/>
    <mergeCell ref="AR14:AT14"/>
    <mergeCell ref="AU14:AU15"/>
    <mergeCell ref="AE14:AE15"/>
    <mergeCell ref="AF14:AH14"/>
    <mergeCell ref="AI14:AI15"/>
    <mergeCell ref="AJ14:AJ15"/>
    <mergeCell ref="AK14:AK15"/>
    <mergeCell ref="AX14:AZ14"/>
    <mergeCell ref="AL13:AQ13"/>
    <mergeCell ref="AR13:AW13"/>
    <mergeCell ref="AX13:BB13"/>
    <mergeCell ref="AR10:AT10"/>
    <mergeCell ref="AF10:AH10"/>
    <mergeCell ref="Z12:AE12"/>
    <mergeCell ref="AF12:AK12"/>
    <mergeCell ref="AL12:AQ12"/>
    <mergeCell ref="D12:Y13"/>
    <mergeCell ref="Z7:AE7"/>
    <mergeCell ref="D9:S9"/>
    <mergeCell ref="AX8:BB8"/>
    <mergeCell ref="AX10:AZ10"/>
    <mergeCell ref="AL7:AQ7"/>
    <mergeCell ref="AR7:AW7"/>
    <mergeCell ref="AF7:AK7"/>
    <mergeCell ref="AL10:AN10"/>
    <mergeCell ref="C57:C58"/>
    <mergeCell ref="AX7:BB7"/>
    <mergeCell ref="Z8:AE8"/>
    <mergeCell ref="AF8:AK8"/>
    <mergeCell ref="AL8:AQ8"/>
    <mergeCell ref="AR8:AW8"/>
    <mergeCell ref="BA14:BA15"/>
    <mergeCell ref="BB14:BB15"/>
    <mergeCell ref="AV14:AV15"/>
    <mergeCell ref="D10:K10"/>
    <mergeCell ref="L10:O10"/>
    <mergeCell ref="Z10:AB10"/>
    <mergeCell ref="AR12:AW12"/>
    <mergeCell ref="AX12:BB12"/>
    <mergeCell ref="Z13:AE13"/>
    <mergeCell ref="AF13:AK13"/>
  </mergeCells>
  <conditionalFormatting sqref="AO75:AO76 AU75:AU76 BA75:BA76 AI75:AI76 AC75:AC76 AC72:AD72 AI72:AJ72 AO72:AP72 AU72:AV72 AZ72:BB72 BA17:BA73 AC17:AC45 AI17:AI73 AO17:AO73 AU17:AU73 AC49:AC73">
    <cfRule type="containsText" dxfId="15" priority="278" operator="containsText" text="N/A">
      <formula>NOT(ISERROR(SEARCH("N/A",AC17)))</formula>
    </cfRule>
    <cfRule type="cellIs" dxfId="14" priority="279" operator="between">
      <formula>#REF!</formula>
      <formula>#REF!</formula>
    </cfRule>
    <cfRule type="cellIs" dxfId="13" priority="280" operator="between">
      <formula>#REF!</formula>
      <formula>#REF!</formula>
    </cfRule>
    <cfRule type="cellIs" dxfId="12" priority="281" operator="between">
      <formula>#REF!</formula>
      <formula>#REF!</formula>
    </cfRule>
  </conditionalFormatting>
  <conditionalFormatting sqref="AO76 AO73 AU76 AU73 BA76 BA73 AI76 AI73 AC76 AC73">
    <cfRule type="containsText" dxfId="11" priority="342" operator="containsText" text="N/A">
      <formula>NOT(ISERROR(SEARCH("N/A",AC73)))</formula>
    </cfRule>
    <cfRule type="cellIs" dxfId="10" priority="343" operator="between">
      <formula>$B$13</formula>
      <formula>#REF!</formula>
    </cfRule>
    <cfRule type="cellIs" dxfId="9" priority="344" operator="between">
      <formula>$B$11</formula>
      <formula>#REF!</formula>
    </cfRule>
    <cfRule type="cellIs" dxfId="8" priority="345" operator="between">
      <formula>#REF!</formula>
      <formula>#REF!</formula>
    </cfRule>
  </conditionalFormatting>
  <conditionalFormatting sqref="BA73 AO73 AO76 AU73 AU76 BA76 AI73 AI76 AC73 AC76">
    <cfRule type="containsText" dxfId="7" priority="382" operator="containsText" text="N/A">
      <formula>NOT(ISERROR(SEARCH("N/A",AC73)))</formula>
    </cfRule>
    <cfRule type="cellIs" dxfId="6" priority="383" operator="between">
      <formula>#REF!</formula>
      <formula>#REF!</formula>
    </cfRule>
    <cfRule type="cellIs" dxfId="5" priority="384" operator="between">
      <formula>$B$11</formula>
      <formula>#REF!</formula>
    </cfRule>
    <cfRule type="cellIs" dxfId="4" priority="385" operator="between">
      <formula>#REF!</formula>
      <formula>#REF!</formula>
    </cfRule>
  </conditionalFormatting>
  <conditionalFormatting sqref="AD72">
    <cfRule type="colorScale" priority="57">
      <colorScale>
        <cfvo type="min"/>
        <cfvo type="percentile" val="50"/>
        <cfvo type="max"/>
        <color rgb="FFF8696B"/>
        <color rgb="FFFFEB84"/>
        <color rgb="FF63BE7B"/>
      </colorScale>
    </cfRule>
  </conditionalFormatting>
  <conditionalFormatting sqref="AJ72">
    <cfRule type="colorScale" priority="56">
      <colorScale>
        <cfvo type="min"/>
        <cfvo type="percentile" val="50"/>
        <cfvo type="max"/>
        <color rgb="FFF8696B"/>
        <color rgb="FFFFEB84"/>
        <color rgb="FF63BE7B"/>
      </colorScale>
    </cfRule>
  </conditionalFormatting>
  <conditionalFormatting sqref="AP72">
    <cfRule type="colorScale" priority="55">
      <colorScale>
        <cfvo type="min"/>
        <cfvo type="percentile" val="50"/>
        <cfvo type="max"/>
        <color rgb="FFF8696B"/>
        <color rgb="FFFFEB84"/>
        <color rgb="FF63BE7B"/>
      </colorScale>
    </cfRule>
  </conditionalFormatting>
  <conditionalFormatting sqref="AV72">
    <cfRule type="colorScale" priority="54">
      <colorScale>
        <cfvo type="min"/>
        <cfvo type="percentile" val="50"/>
        <cfvo type="max"/>
        <color rgb="FFF8696B"/>
        <color rgb="FFFFEB84"/>
        <color rgb="FF63BE7B"/>
      </colorScale>
    </cfRule>
  </conditionalFormatting>
  <conditionalFormatting sqref="BA72">
    <cfRule type="colorScale" priority="53">
      <colorScale>
        <cfvo type="min"/>
        <cfvo type="percentile" val="50"/>
        <cfvo type="max"/>
        <color rgb="FFF8696B"/>
        <color rgb="FFFFEB84"/>
        <color rgb="FF63BE7B"/>
      </colorScale>
    </cfRule>
  </conditionalFormatting>
  <conditionalFormatting sqref="AC72">
    <cfRule type="colorScale" priority="44">
      <colorScale>
        <cfvo type="min"/>
        <cfvo type="percentile" val="50"/>
        <cfvo type="max"/>
        <color rgb="FFF8696B"/>
        <color rgb="FFFFEB84"/>
        <color rgb="FF63BE7B"/>
      </colorScale>
    </cfRule>
  </conditionalFormatting>
  <conditionalFormatting sqref="AI72">
    <cfRule type="colorScale" priority="35">
      <colorScale>
        <cfvo type="min"/>
        <cfvo type="percentile" val="50"/>
        <cfvo type="max"/>
        <color rgb="FFF8696B"/>
        <color rgb="FFFFEB84"/>
        <color rgb="FF63BE7B"/>
      </colorScale>
    </cfRule>
  </conditionalFormatting>
  <conditionalFormatting sqref="AO72">
    <cfRule type="colorScale" priority="26">
      <colorScale>
        <cfvo type="min"/>
        <cfvo type="percentile" val="50"/>
        <cfvo type="max"/>
        <color rgb="FFF8696B"/>
        <color rgb="FFFFEB84"/>
        <color rgb="FF63BE7B"/>
      </colorScale>
    </cfRule>
  </conditionalFormatting>
  <conditionalFormatting sqref="AU72">
    <cfRule type="colorScale" priority="17">
      <colorScale>
        <cfvo type="min"/>
        <cfvo type="percentile" val="50"/>
        <cfvo type="max"/>
        <color rgb="FFF8696B"/>
        <color rgb="FFFFEB84"/>
        <color rgb="FF63BE7B"/>
      </colorScale>
    </cfRule>
  </conditionalFormatting>
  <conditionalFormatting sqref="AZ72">
    <cfRule type="colorScale" priority="5">
      <colorScale>
        <cfvo type="min"/>
        <cfvo type="percentile" val="50"/>
        <cfvo type="max"/>
        <color rgb="FF63BE7B"/>
        <color rgb="FFFFEB84"/>
        <color rgb="FFF8696B"/>
      </colorScale>
    </cfRule>
  </conditionalFormatting>
  <conditionalFormatting sqref="AZ17:AZ71">
    <cfRule type="colorScale" priority="1291">
      <colorScale>
        <cfvo type="num" val="0.45"/>
        <cfvo type="percent" val="0.65"/>
        <cfvo type="percent" val="100"/>
        <color rgb="FFF8696B"/>
        <color rgb="FFFFEB84"/>
        <color rgb="FF63BE7B"/>
      </colorScale>
    </cfRule>
  </conditionalFormatting>
  <conditionalFormatting sqref="AU17:AU72">
    <cfRule type="iconSet" priority="1293">
      <iconSet iconSet="4Arrows">
        <cfvo type="percent" val="0"/>
        <cfvo type="percent" val="25"/>
        <cfvo type="percent" val="50"/>
        <cfvo type="percent" val="75"/>
      </iconSet>
    </cfRule>
  </conditionalFormatting>
  <conditionalFormatting sqref="AZ18:AZ72">
    <cfRule type="colorScale" priority="1295">
      <colorScale>
        <cfvo type="num" val="0.45"/>
        <cfvo type="percent" val="0.65"/>
        <cfvo type="percent" val="100"/>
        <color rgb="FFF8696B"/>
        <color rgb="FFFFEB84"/>
        <color rgb="FF63BE7B"/>
      </colorScale>
    </cfRule>
  </conditionalFormatting>
  <conditionalFormatting sqref="AC46:AC48">
    <cfRule type="containsText" dxfId="3" priority="1" operator="containsText" text="N/A">
      <formula>NOT(ISERROR(SEARCH("N/A",AC46)))</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11">
    <dataValidation type="list" allowBlank="1" showInputMessage="1" showErrorMessage="1" sqref="F65:F71">
      <formula1>META02</formula1>
    </dataValidation>
    <dataValidation type="list" allowBlank="1" showInputMessage="1" showErrorMessage="1" sqref="J17:J72">
      <formula1>PROGRAMACION</formula1>
    </dataValidation>
    <dataValidation type="list" allowBlank="1" showInputMessage="1" showErrorMessage="1" sqref="Q17:Q71">
      <formula1>INDICADOR</formula1>
    </dataValidation>
    <dataValidation type="list" allowBlank="1" showInputMessage="1" showErrorMessage="1" sqref="U17:U71">
      <formula1>FUENTE</formula1>
    </dataValidation>
    <dataValidation type="list" allowBlank="1" showInputMessage="1" showErrorMessage="1" error="Escriba un texto " promptTitle="Cualquier contenido" sqref="F17:F64">
      <formula1>META2</formula1>
    </dataValidation>
    <dataValidation type="list" allowBlank="1" showInputMessage="1" showErrorMessage="1" sqref="V17:V71">
      <formula1>RUBROS</formula1>
    </dataValidation>
    <dataValidation type="list" allowBlank="1" showInputMessage="1" showErrorMessage="1" sqref="T17:T71">
      <formula1>CONTRALORIA</formula1>
    </dataValidation>
    <dataValidation type="list" allowBlank="1" showInputMessage="1" showErrorMessage="1" sqref="AB5">
      <formula1>$BB$7:$BB$10</formula1>
    </dataValidation>
    <dataValidation type="list" allowBlank="1" showInputMessage="1" showErrorMessage="1" sqref="B4">
      <formula1>DEPENDENCIA</formula1>
    </dataValidation>
    <dataValidation type="list" allowBlank="1" showInputMessage="1" showErrorMessage="1" sqref="B7">
      <formula1>LIDERPROCESO</formula1>
    </dataValidation>
    <dataValidation type="list" allowBlank="1" showInputMessage="1" showErrorMessage="1" sqref="W17:W72">
      <formula1>$B$86:$B$104</formula1>
    </dataValidation>
  </dataValidations>
  <pageMargins left="0.70866141732283472" right="0.70866141732283472" top="0.74803149606299213" bottom="0.74803149606299213" header="0.31496062992125984" footer="0.31496062992125984"/>
  <pageSetup paperSize="14" scale="40" orientation="landscape" horizontalDpi="4294967293" r:id="rId1"/>
  <colBreaks count="1" manualBreakCount="1">
    <brk id="25" max="42"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37"/>
  <sheetViews>
    <sheetView zoomScale="55" zoomScaleNormal="55" workbookViewId="0">
      <selection activeCell="D2" sqref="D2:D5"/>
    </sheetView>
  </sheetViews>
  <sheetFormatPr baseColWidth="10" defaultRowHeight="15"/>
  <cols>
    <col min="1" max="1" width="25.140625" customWidth="1"/>
    <col min="2" max="2" width="46" customWidth="1"/>
    <col min="3" max="3" width="56.5703125" bestFit="1" customWidth="1"/>
    <col min="4" max="4" width="43.28515625" customWidth="1"/>
    <col min="5" max="5" width="13.28515625" customWidth="1"/>
  </cols>
  <sheetData>
    <row r="1" spans="1:8">
      <c r="A1" t="s">
        <v>44</v>
      </c>
      <c r="B1" t="s">
        <v>30</v>
      </c>
      <c r="C1" t="s">
        <v>47</v>
      </c>
      <c r="D1" t="s">
        <v>49</v>
      </c>
      <c r="F1" t="s">
        <v>20</v>
      </c>
    </row>
    <row r="2" spans="1:8">
      <c r="A2" t="s">
        <v>38</v>
      </c>
      <c r="B2" t="s">
        <v>45</v>
      </c>
      <c r="C2" t="s">
        <v>141</v>
      </c>
      <c r="D2" t="s">
        <v>50</v>
      </c>
      <c r="F2" t="s">
        <v>56</v>
      </c>
    </row>
    <row r="3" spans="1:8">
      <c r="A3" t="s">
        <v>39</v>
      </c>
      <c r="B3" t="s">
        <v>46</v>
      </c>
      <c r="C3" t="s">
        <v>131</v>
      </c>
      <c r="D3" t="s">
        <v>51</v>
      </c>
      <c r="F3" t="s">
        <v>57</v>
      </c>
    </row>
    <row r="4" spans="1:8">
      <c r="A4" t="s">
        <v>40</v>
      </c>
      <c r="C4" t="s">
        <v>142</v>
      </c>
      <c r="D4" t="s">
        <v>52</v>
      </c>
      <c r="F4" t="s">
        <v>58</v>
      </c>
    </row>
    <row r="5" spans="1:8">
      <c r="A5" t="s">
        <v>41</v>
      </c>
      <c r="C5" t="s">
        <v>143</v>
      </c>
      <c r="D5" t="s">
        <v>53</v>
      </c>
    </row>
    <row r="6" spans="1:8">
      <c r="A6" t="s">
        <v>42</v>
      </c>
      <c r="E6" t="s">
        <v>72</v>
      </c>
      <c r="G6" t="s">
        <v>73</v>
      </c>
    </row>
    <row r="7" spans="1:8">
      <c r="A7" t="s">
        <v>43</v>
      </c>
      <c r="E7" t="s">
        <v>54</v>
      </c>
      <c r="G7" t="s">
        <v>74</v>
      </c>
    </row>
    <row r="8" spans="1:8">
      <c r="E8" t="s">
        <v>55</v>
      </c>
      <c r="G8" t="s">
        <v>75</v>
      </c>
    </row>
    <row r="9" spans="1:8">
      <c r="E9" t="s">
        <v>70</v>
      </c>
    </row>
    <row r="10" spans="1:8">
      <c r="E10" t="s">
        <v>71</v>
      </c>
    </row>
    <row r="12" spans="1:8" s="16" customFormat="1" ht="74.25" customHeight="1">
      <c r="A12" s="25"/>
      <c r="C12" s="26"/>
      <c r="D12" s="19"/>
      <c r="H12" s="16" t="s">
        <v>78</v>
      </c>
    </row>
    <row r="13" spans="1:8" s="16" customFormat="1" ht="74.25" customHeight="1">
      <c r="A13" s="25"/>
      <c r="C13" s="26"/>
      <c r="D13" s="19"/>
      <c r="H13" s="16" t="s">
        <v>79</v>
      </c>
    </row>
    <row r="14" spans="1:8" s="16" customFormat="1" ht="74.25" customHeight="1">
      <c r="A14" s="25"/>
      <c r="C14" s="26"/>
      <c r="D14" s="15"/>
      <c r="H14" s="16" t="s">
        <v>80</v>
      </c>
    </row>
    <row r="15" spans="1:8" s="16" customFormat="1" ht="74.25" customHeight="1">
      <c r="A15" s="25"/>
      <c r="C15" s="26"/>
      <c r="D15" s="15"/>
      <c r="H15" s="16" t="s">
        <v>81</v>
      </c>
    </row>
    <row r="16" spans="1:8" s="16" customFormat="1" ht="74.25" customHeight="1" thickBot="1">
      <c r="A16" s="25"/>
      <c r="C16" s="26"/>
      <c r="D16" s="18"/>
    </row>
    <row r="17" spans="1:4" s="16" customFormat="1" ht="74.25" customHeight="1">
      <c r="A17" s="25"/>
      <c r="C17" s="26"/>
      <c r="D17" s="17"/>
    </row>
    <row r="18" spans="1:4" s="16" customFormat="1" ht="74.25" customHeight="1">
      <c r="A18" s="25"/>
      <c r="C18" s="26"/>
      <c r="D18" s="19"/>
    </row>
    <row r="19" spans="1:4" s="16" customFormat="1" ht="74.25" customHeight="1">
      <c r="A19" s="25"/>
      <c r="C19" s="26"/>
      <c r="D19" s="19"/>
    </row>
    <row r="20" spans="1:4" s="16" customFormat="1" ht="74.25" customHeight="1">
      <c r="A20" s="25"/>
      <c r="C20" s="26"/>
      <c r="D20" s="19"/>
    </row>
    <row r="21" spans="1:4" s="16" customFormat="1" ht="74.25" customHeight="1" thickBot="1">
      <c r="A21" s="25"/>
      <c r="C21" s="27"/>
      <c r="D21" s="19"/>
    </row>
    <row r="22" spans="1:4" ht="18.75" thickBot="1">
      <c r="C22" s="27"/>
      <c r="D22" s="17"/>
    </row>
    <row r="23" spans="1:4" ht="18.75" thickBot="1">
      <c r="C23" s="27"/>
      <c r="D23" s="14"/>
    </row>
    <row r="24" spans="1:4" ht="18">
      <c r="C24" s="28"/>
      <c r="D24" s="17"/>
    </row>
    <row r="25" spans="1:4" ht="18">
      <c r="C25" s="28"/>
      <c r="D25" s="19"/>
    </row>
    <row r="26" spans="1:4" ht="18">
      <c r="C26" s="28"/>
      <c r="D26" s="19"/>
    </row>
    <row r="27" spans="1:4" ht="18.75" thickBot="1">
      <c r="C27" s="28"/>
      <c r="D27" s="18"/>
    </row>
    <row r="28" spans="1:4" ht="18">
      <c r="C28" s="28"/>
      <c r="D28" s="17"/>
    </row>
    <row r="29" spans="1:4" ht="18">
      <c r="C29" s="28"/>
      <c r="D29" s="19"/>
    </row>
    <row r="30" spans="1:4" ht="18">
      <c r="C30" s="28"/>
      <c r="D30" s="19"/>
    </row>
    <row r="31" spans="1:4" ht="18">
      <c r="C31" s="28"/>
      <c r="D31" s="19"/>
    </row>
    <row r="32" spans="1:4" ht="18">
      <c r="C32" s="29"/>
      <c r="D32" s="19"/>
    </row>
    <row r="33" spans="3:4" ht="18">
      <c r="C33" s="29"/>
      <c r="D33" s="19"/>
    </row>
    <row r="34" spans="3:4" ht="18">
      <c r="C34" s="29"/>
      <c r="D34" s="18"/>
    </row>
    <row r="35" spans="3:4" ht="18">
      <c r="C35" s="29"/>
      <c r="D35" s="18"/>
    </row>
    <row r="36" spans="3:4" ht="18">
      <c r="C36" s="29"/>
      <c r="D36" s="18"/>
    </row>
    <row r="37" spans="3:4" ht="18">
      <c r="C37" s="29"/>
      <c r="D37" s="18"/>
    </row>
    <row r="38" spans="3:4" ht="18">
      <c r="C38" s="29"/>
      <c r="D38" s="21"/>
    </row>
    <row r="39" spans="3:4" ht="18">
      <c r="C39" s="29"/>
      <c r="D39" s="21"/>
    </row>
    <row r="40" spans="3:4" ht="18">
      <c r="C40" s="30"/>
      <c r="D40" s="21"/>
    </row>
    <row r="41" spans="3:4" ht="18">
      <c r="C41" s="30"/>
      <c r="D41" s="21"/>
    </row>
    <row r="42" spans="3:4" ht="18.75" thickBot="1">
      <c r="C42" s="31"/>
      <c r="D42" s="21"/>
    </row>
    <row r="43" spans="3:4" ht="18">
      <c r="C43" s="32"/>
      <c r="D43" s="17"/>
    </row>
    <row r="44" spans="3:4" ht="18">
      <c r="C44" s="33"/>
      <c r="D44" s="18"/>
    </row>
    <row r="45" spans="3:4" ht="18">
      <c r="C45" s="33"/>
      <c r="D45" s="18"/>
    </row>
    <row r="46" spans="3:4" ht="18">
      <c r="C46" s="33"/>
      <c r="D46" s="21"/>
    </row>
    <row r="47" spans="3:4" ht="18.75" thickBot="1">
      <c r="C47" s="34"/>
      <c r="D47" s="20"/>
    </row>
    <row r="48" spans="3:4" ht="18">
      <c r="C48" s="35"/>
    </row>
    <row r="49" spans="3:3" ht="18">
      <c r="C49" s="35"/>
    </row>
    <row r="50" spans="3:3" ht="18">
      <c r="C50" s="35"/>
    </row>
    <row r="51" spans="3:3" ht="18">
      <c r="C51" s="35"/>
    </row>
    <row r="52" spans="3:3" ht="18">
      <c r="C52" s="36"/>
    </row>
    <row r="53" spans="3:3" ht="18">
      <c r="C53" s="36"/>
    </row>
    <row r="54" spans="3:3" ht="18">
      <c r="C54" s="36"/>
    </row>
    <row r="55" spans="3:3" ht="18">
      <c r="C55" s="36"/>
    </row>
    <row r="56" spans="3:3" ht="18">
      <c r="C56" s="37"/>
    </row>
    <row r="57" spans="3:3" ht="18">
      <c r="C57" s="38"/>
    </row>
    <row r="58" spans="3:3" ht="18">
      <c r="C58" s="38"/>
    </row>
    <row r="59" spans="3:3" ht="18">
      <c r="C59" s="38"/>
    </row>
    <row r="60" spans="3:3" ht="18.75" thickBot="1">
      <c r="C60" s="39"/>
    </row>
    <row r="61" spans="3:3" ht="18">
      <c r="C61" s="40"/>
    </row>
    <row r="62" spans="3:3" ht="18">
      <c r="C62" s="41"/>
    </row>
    <row r="63" spans="3:3" ht="18">
      <c r="C63" s="41"/>
    </row>
    <row r="64" spans="3:3" ht="18">
      <c r="C64" s="41"/>
    </row>
    <row r="65" spans="3:3" ht="18">
      <c r="C65" s="41"/>
    </row>
    <row r="66" spans="3:3" ht="18">
      <c r="C66" s="42"/>
    </row>
    <row r="67" spans="3:3" ht="18">
      <c r="C67" s="42"/>
    </row>
    <row r="68" spans="3:3" ht="18">
      <c r="C68" s="42"/>
    </row>
    <row r="69" spans="3:3" ht="18">
      <c r="C69" s="42"/>
    </row>
    <row r="70" spans="3:3" ht="18">
      <c r="C70" s="42"/>
    </row>
    <row r="71" spans="3:3" ht="18">
      <c r="C71" s="43"/>
    </row>
    <row r="72" spans="3:3" ht="18">
      <c r="C72" s="42"/>
    </row>
    <row r="73" spans="3:3" ht="18">
      <c r="C73" s="42"/>
    </row>
    <row r="74" spans="3:3" ht="18">
      <c r="C74" s="42"/>
    </row>
    <row r="75" spans="3:3" ht="18">
      <c r="C75" s="42"/>
    </row>
    <row r="76" spans="3:3" ht="18">
      <c r="C76" s="42"/>
    </row>
    <row r="77" spans="3:3" ht="18">
      <c r="C77" s="42"/>
    </row>
    <row r="78" spans="3:3" ht="18">
      <c r="C78" s="42"/>
    </row>
    <row r="79" spans="3:3" ht="18">
      <c r="C79" s="41"/>
    </row>
    <row r="80" spans="3:3" ht="18">
      <c r="C80" s="41"/>
    </row>
    <row r="81" spans="3:3" ht="18">
      <c r="C81" s="41"/>
    </row>
    <row r="82" spans="3:3" ht="18">
      <c r="C82" s="41"/>
    </row>
    <row r="83" spans="3:3" ht="18">
      <c r="C83" s="41"/>
    </row>
    <row r="84" spans="3:3" ht="18">
      <c r="C84" s="41"/>
    </row>
    <row r="85" spans="3:3" ht="18">
      <c r="C85" s="44"/>
    </row>
    <row r="86" spans="3:3" ht="18">
      <c r="C86" s="41"/>
    </row>
    <row r="87" spans="3:3" ht="18">
      <c r="C87" s="41"/>
    </row>
    <row r="88" spans="3:3" ht="18.75" thickBot="1">
      <c r="C88" s="45"/>
    </row>
    <row r="89" spans="3:3" ht="18">
      <c r="C89" s="46"/>
    </row>
    <row r="90" spans="3:3" ht="18">
      <c r="C90" s="42"/>
    </row>
    <row r="91" spans="3:3" ht="18">
      <c r="C91" s="42"/>
    </row>
    <row r="92" spans="3:3" ht="18">
      <c r="C92" s="42"/>
    </row>
    <row r="93" spans="3:3" ht="18">
      <c r="C93" s="42"/>
    </row>
    <row r="94" spans="3:3" ht="18.75" thickBot="1">
      <c r="C94" s="47"/>
    </row>
    <row r="99" spans="2:3">
      <c r="B99" t="s">
        <v>34</v>
      </c>
      <c r="C99" t="s">
        <v>59</v>
      </c>
    </row>
    <row r="100" spans="2:3">
      <c r="B100" s="23">
        <v>1167</v>
      </c>
      <c r="C100" s="16" t="s">
        <v>60</v>
      </c>
    </row>
    <row r="101" spans="2:3" ht="30">
      <c r="B101" s="23">
        <v>1131</v>
      </c>
      <c r="C101" s="16" t="s">
        <v>61</v>
      </c>
    </row>
    <row r="102" spans="2:3">
      <c r="B102" s="23">
        <v>1177</v>
      </c>
      <c r="C102" s="16" t="s">
        <v>62</v>
      </c>
    </row>
    <row r="103" spans="2:3" ht="30">
      <c r="B103" s="23">
        <v>1094</v>
      </c>
      <c r="C103" s="16" t="s">
        <v>63</v>
      </c>
    </row>
    <row r="104" spans="2:3">
      <c r="B104" s="23">
        <v>1128</v>
      </c>
      <c r="C104" s="16" t="s">
        <v>64</v>
      </c>
    </row>
    <row r="105" spans="2:3" ht="30">
      <c r="B105" s="23">
        <v>1095</v>
      </c>
      <c r="C105" s="16" t="s">
        <v>65</v>
      </c>
    </row>
    <row r="106" spans="2:3" ht="30">
      <c r="B106" s="23">
        <v>1129</v>
      </c>
      <c r="C106" s="16" t="s">
        <v>66</v>
      </c>
    </row>
    <row r="107" spans="2:3" ht="45">
      <c r="B107" s="23">
        <v>1120</v>
      </c>
      <c r="C107" s="16" t="s">
        <v>67</v>
      </c>
    </row>
    <row r="108" spans="2:3">
      <c r="B108" s="22"/>
    </row>
    <row r="109" spans="2:3">
      <c r="B109" s="22"/>
    </row>
    <row r="117" spans="2:3">
      <c r="B117" t="s">
        <v>97</v>
      </c>
    </row>
    <row r="118" spans="2:3">
      <c r="B118" t="s">
        <v>101</v>
      </c>
      <c r="C118" t="s">
        <v>265</v>
      </c>
    </row>
    <row r="119" spans="2:3">
      <c r="B119" t="s">
        <v>102</v>
      </c>
      <c r="C119" t="s">
        <v>266</v>
      </c>
    </row>
    <row r="120" spans="2:3">
      <c r="B120" t="s">
        <v>103</v>
      </c>
      <c r="C120" t="s">
        <v>267</v>
      </c>
    </row>
    <row r="121" spans="2:3">
      <c r="B121" t="s">
        <v>104</v>
      </c>
      <c r="C121" t="s">
        <v>268</v>
      </c>
    </row>
    <row r="122" spans="2:3">
      <c r="B122" t="s">
        <v>105</v>
      </c>
      <c r="C122" t="s">
        <v>269</v>
      </c>
    </row>
    <row r="123" spans="2:3">
      <c r="B123" t="s">
        <v>106</v>
      </c>
      <c r="C123" t="s">
        <v>270</v>
      </c>
    </row>
    <row r="124" spans="2:3">
      <c r="B124" t="s">
        <v>107</v>
      </c>
      <c r="C124" t="s">
        <v>271</v>
      </c>
    </row>
    <row r="125" spans="2:3">
      <c r="B125" t="s">
        <v>108</v>
      </c>
      <c r="C125" t="s">
        <v>272</v>
      </c>
    </row>
    <row r="126" spans="2:3">
      <c r="B126" t="s">
        <v>109</v>
      </c>
      <c r="C126" t="s">
        <v>273</v>
      </c>
    </row>
    <row r="127" spans="2:3">
      <c r="B127" t="s">
        <v>110</v>
      </c>
      <c r="C127" t="s">
        <v>274</v>
      </c>
    </row>
    <row r="128" spans="2:3">
      <c r="B128" t="s">
        <v>111</v>
      </c>
      <c r="C128" t="s">
        <v>275</v>
      </c>
    </row>
    <row r="129" spans="2:3">
      <c r="B129" t="s">
        <v>112</v>
      </c>
      <c r="C129" t="s">
        <v>276</v>
      </c>
    </row>
    <row r="130" spans="2:3">
      <c r="B130" t="s">
        <v>113</v>
      </c>
      <c r="C130" t="s">
        <v>277</v>
      </c>
    </row>
    <row r="131" spans="2:3">
      <c r="B131" t="s">
        <v>114</v>
      </c>
      <c r="C131" t="s">
        <v>278</v>
      </c>
    </row>
    <row r="132" spans="2:3">
      <c r="B132" t="s">
        <v>115</v>
      </c>
      <c r="C132" t="s">
        <v>279</v>
      </c>
    </row>
    <row r="133" spans="2:3">
      <c r="B133" t="s">
        <v>116</v>
      </c>
      <c r="C133" t="s">
        <v>280</v>
      </c>
    </row>
    <row r="134" spans="2:3">
      <c r="B134" t="s">
        <v>117</v>
      </c>
      <c r="C134" t="s">
        <v>281</v>
      </c>
    </row>
    <row r="135" spans="2:3">
      <c r="B135" t="s">
        <v>118</v>
      </c>
      <c r="C135" t="s">
        <v>282</v>
      </c>
    </row>
    <row r="136" spans="2:3">
      <c r="B136" t="s">
        <v>119</v>
      </c>
      <c r="C136" t="s">
        <v>283</v>
      </c>
    </row>
    <row r="137" spans="2:3">
      <c r="B137" t="s">
        <v>120</v>
      </c>
      <c r="C137" t="s">
        <v>284</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juan.jimenez</dc:creator>
  <cp:lastModifiedBy>Dimelza Mendoza Rueda</cp:lastModifiedBy>
  <cp:lastPrinted>2016-09-29T15:31:05Z</cp:lastPrinted>
  <dcterms:created xsi:type="dcterms:W3CDTF">2016-04-29T15:58:00Z</dcterms:created>
  <dcterms:modified xsi:type="dcterms:W3CDTF">2017-04-28T21:15:48Z</dcterms:modified>
</cp:coreProperties>
</file>